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1820"/>
  </bookViews>
  <sheets>
    <sheet name="Лист 1" sheetId="5" r:id="rId1"/>
  </sheets>
  <calcPr calcId="125725" refMode="R1C1"/>
</workbook>
</file>

<file path=xl/calcChain.xml><?xml version="1.0" encoding="utf-8"?>
<calcChain xmlns="http://schemas.openxmlformats.org/spreadsheetml/2006/main">
  <c r="I16" i="5"/>
  <c r="L16" s="1"/>
  <c r="L19"/>
  <c r="J17"/>
  <c r="I17"/>
  <c r="L17" s="1"/>
  <c r="K17" l="1"/>
  <c r="J16" l="1"/>
  <c r="L18"/>
  <c r="K16" l="1"/>
</calcChain>
</file>

<file path=xl/sharedStrings.xml><?xml version="1.0" encoding="utf-8"?>
<sst xmlns="http://schemas.openxmlformats.org/spreadsheetml/2006/main" count="39" uniqueCount="37">
  <si>
    <t>к контракту № ___ от _______________</t>
  </si>
  <si>
    <t>(указывается предмет контракта)</t>
  </si>
  <si>
    <t>Основные характеристики объекта закупки</t>
  </si>
  <si>
    <t>(должность)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</si>
  <si>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</si>
  <si>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</si>
  <si>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</si>
  <si>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</si>
  <si>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</si>
  <si>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</si>
  <si>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</si>
  <si>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</si>
  <si>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</si>
  <si>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Бухгалтер:</t>
  </si>
  <si>
    <t>Общая стоимость услуг</t>
  </si>
  <si>
    <t xml:space="preserve">Обоснование  НАЧАЛЬНОЙ (МАКСИМАЛЬНОЙ) ЦЕНЫ КОНТРАКТА (НМЦК) </t>
  </si>
  <si>
    <t>Приложение № ______</t>
  </si>
  <si>
    <t>Работник контрактной службы:</t>
  </si>
  <si>
    <t>Дата подготовки обоснования НМЦК:              26.01.2024</t>
  </si>
  <si>
    <t>ОКПД2, ККН</t>
  </si>
  <si>
    <t xml:space="preserve">Количество </t>
  </si>
  <si>
    <t>Ед. изм.</t>
  </si>
  <si>
    <t>Итого с применением методом сопоставимых рыночных цен (анализа рынка):</t>
  </si>
  <si>
    <r>
      <t>Используемый метод определения начальной максимальной цены:</t>
    </r>
    <r>
      <rPr>
        <b/>
        <sz val="11"/>
        <color theme="1"/>
        <rFont val="Times New Roman"/>
        <family val="1"/>
        <charset val="204"/>
      </rPr>
      <t xml:space="preserve"> метод сопоставимых рыночных цен (анализа рынка)
</t>
    </r>
  </si>
  <si>
    <t>Итого наименьшая общая стоимость товаров, работ,  услуг:</t>
  </si>
  <si>
    <t>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</t>
  </si>
  <si>
    <t>81.22.11.000</t>
  </si>
  <si>
    <t>Оказание услуг по мытью окон (269 окон) по адресу: ул.Вавиловых, д.13, корп.3</t>
  </si>
  <si>
    <t>Оказание услуг по мытью окон (34 окна) по адресу: пр.Науки, д.10, корп.1</t>
  </si>
  <si>
    <t>м2</t>
  </si>
  <si>
    <r>
      <rPr>
        <b/>
        <sz val="11"/>
        <color theme="1"/>
        <rFont val="Times New Roman"/>
        <family val="1"/>
        <charset val="204"/>
      </rPr>
      <t xml:space="preserve">Оказание услуг по мытью окон  </t>
    </r>
    <r>
      <rPr>
        <sz val="11"/>
        <color theme="1"/>
        <rFont val="Times New Roman"/>
        <family val="1"/>
        <charset val="204"/>
      </rPr>
      <t xml:space="preserve">для Государственного бюджетного  учреждения дополнительного образования Центра внешкольной работы с детьми и молодежью Калининского района Санкт-Петербурга "Академический"     </t>
    </r>
  </si>
  <si>
    <t>26.02.2026 г.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</si>
  <si>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 159 984 рубля 00 копеек (Сто пятьдесят девять тысяч девятьсот восемьдесят четыре рубля 00 копеек).</t>
  </si>
  <si>
    <t>Л.А Лабухина</t>
  </si>
  <si>
    <t xml:space="preserve">           (расшифровка подписи)</t>
  </si>
  <si>
    <t xml:space="preserve">(подпись)      </t>
  </si>
  <si>
    <t>Валюта, используемая для формирования цены контракта и расчетов с поставщиками (исполнителями, подрядчиками) - Российский рубль.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</si>
</sst>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#,##0;[Red]#,##0"/>
    <numFmt numFmtId="166" formatCode="0.0%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164" fontId="10" fillId="0" borderId="1" xfId="0" applyNumberFormat="1" applyFont="1" applyBorder="1" applyAlignment="1">
      <alignment vertical="top"/>
    </xf>
    <xf numFmtId="0" fontId="10" fillId="0" borderId="1" xfId="0" applyFont="1" applyBorder="1" applyAlignment="1">
      <alignment horizontal="left" vertical="top" wrapText="1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2" xfId="0" applyFont="1" applyBorder="1"/>
    <xf numFmtId="164" fontId="10" fillId="0" borderId="1" xfId="0" applyNumberFormat="1" applyFont="1" applyFill="1" applyBorder="1" applyAlignment="1">
      <alignment vertical="top"/>
    </xf>
    <xf numFmtId="0" fontId="4" fillId="0" borderId="5" xfId="0" applyFont="1" applyFill="1" applyBorder="1" applyAlignment="1" applyProtection="1">
      <alignment horizontal="center" vertical="center" wrapText="1" shrinkToFit="1"/>
    </xf>
    <xf numFmtId="0" fontId="4" fillId="0" borderId="5" xfId="0" applyFont="1" applyBorder="1" applyAlignment="1" applyProtection="1">
      <alignment horizontal="center" vertical="center" wrapText="1" shrinkToFit="1"/>
    </xf>
    <xf numFmtId="0" fontId="4" fillId="0" borderId="0" xfId="0" applyFont="1" applyBorder="1" applyAlignment="1" applyProtection="1">
      <alignment horizontal="center" vertical="center" wrapText="1" shrinkToFit="1"/>
    </xf>
    <xf numFmtId="0" fontId="13" fillId="0" borderId="2" xfId="0" applyFont="1" applyBorder="1" applyAlignment="1">
      <alignment horizontal="left" vertical="center"/>
    </xf>
    <xf numFmtId="0" fontId="4" fillId="0" borderId="7" xfId="0" applyFont="1" applyBorder="1" applyAlignment="1" applyProtection="1">
      <alignment horizontal="center" vertical="center" wrapText="1" shrinkToFit="1"/>
    </xf>
    <xf numFmtId="166" fontId="8" fillId="0" borderId="1" xfId="1" applyNumberFormat="1" applyFont="1" applyFill="1" applyBorder="1" applyAlignment="1">
      <alignment vertical="top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Border="1"/>
    <xf numFmtId="0" fontId="10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vertical="center" wrapText="1" shrinkToFit="1"/>
    </xf>
    <xf numFmtId="165" fontId="10" fillId="0" borderId="1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/>
    </xf>
    <xf numFmtId="14" fontId="10" fillId="0" borderId="0" xfId="0" applyNumberFormat="1" applyFont="1" applyBorder="1" applyAlignment="1">
      <alignment vertical="top" wrapText="1"/>
    </xf>
    <xf numFmtId="0" fontId="3" fillId="0" borderId="0" xfId="0" applyFont="1" applyBorder="1" applyAlignment="1">
      <alignment vertical="center" wrapText="1"/>
    </xf>
    <xf numFmtId="164" fontId="14" fillId="0" borderId="1" xfId="0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14" fontId="10" fillId="0" borderId="3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top"/>
    </xf>
    <xf numFmtId="0" fontId="8" fillId="2" borderId="7" xfId="0" applyFont="1" applyFill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164" fontId="10" fillId="0" borderId="4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14</xdr:row>
      <xdr:rowOff>400050</xdr:rowOff>
    </xdr:from>
    <xdr:to>
      <xdr:col>10</xdr:col>
      <xdr:colOff>873760</xdr:colOff>
      <xdr:row>14</xdr:row>
      <xdr:rowOff>673100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29500" y="240030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14</xdr:row>
      <xdr:rowOff>371475</xdr:rowOff>
    </xdr:from>
    <xdr:to>
      <xdr:col>9</xdr:col>
      <xdr:colOff>1408430</xdr:colOff>
      <xdr:row>14</xdr:row>
      <xdr:rowOff>842645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915025" y="237172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topLeftCell="A10" workbookViewId="0">
      <selection activeCell="A9" sqref="A9:L9"/>
    </sheetView>
  </sheetViews>
  <sheetFormatPr defaultRowHeight="15"/>
  <cols>
    <col min="1" max="1" width="5.28515625" customWidth="1"/>
    <col min="2" max="2" width="12.28515625" customWidth="1"/>
    <col min="3" max="3" width="29.42578125" customWidth="1"/>
    <col min="4" max="4" width="5.7109375" customWidth="1"/>
    <col min="5" max="5" width="7.42578125" customWidth="1"/>
    <col min="6" max="8" width="10" customWidth="1"/>
    <col min="9" max="9" width="17.140625" customWidth="1"/>
    <col min="10" max="10" width="21.7109375" customWidth="1"/>
    <col min="11" max="11" width="14" customWidth="1"/>
    <col min="12" max="12" width="11.85546875" customWidth="1"/>
  </cols>
  <sheetData>
    <row r="1" spans="1:12" ht="15.75">
      <c r="G1" s="6"/>
      <c r="H1" s="6"/>
      <c r="I1" s="6"/>
      <c r="J1" s="6"/>
      <c r="L1" s="58" t="s">
        <v>16</v>
      </c>
    </row>
    <row r="2" spans="1:12" ht="15.75">
      <c r="G2" s="6"/>
      <c r="H2" s="6"/>
      <c r="I2" s="6"/>
      <c r="J2" s="6"/>
      <c r="L2" s="58" t="s">
        <v>0</v>
      </c>
    </row>
    <row r="3" spans="1:12" ht="8.25" customHeight="1">
      <c r="F3" s="1"/>
    </row>
    <row r="4" spans="1:12" ht="15.75">
      <c r="A4" s="45" t="s">
        <v>15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7"/>
    </row>
    <row r="5" spans="1:12" ht="10.5" customHeight="1">
      <c r="F5" s="5"/>
      <c r="G5" s="5"/>
      <c r="H5" s="5"/>
      <c r="I5" s="5"/>
      <c r="J5" s="5"/>
      <c r="K5" s="5"/>
      <c r="L5" s="5"/>
    </row>
    <row r="6" spans="1:12" ht="34.5" customHeight="1">
      <c r="A6" s="46" t="s">
        <v>30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s="16" customFormat="1" ht="10.5" customHeight="1">
      <c r="A7" s="47" t="s">
        <v>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17"/>
    </row>
    <row r="8" spans="1:12" ht="45" customHeight="1">
      <c r="A8" s="54" t="s">
        <v>8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</row>
    <row r="9" spans="1:12" ht="39.75" customHeight="1">
      <c r="A9" s="53" t="s">
        <v>25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>
      <c r="A10" s="43" t="s">
        <v>36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</row>
    <row r="11" spans="1:12" ht="7.5" customHeight="1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>
      <c r="A12" s="46" t="s">
        <v>23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</row>
    <row r="13" spans="1:12" ht="7.5" customHeight="1">
      <c r="F13" s="29"/>
      <c r="G13" s="4"/>
      <c r="H13" s="4"/>
      <c r="L13" s="22"/>
    </row>
    <row r="14" spans="1:12" ht="15.75" customHeight="1">
      <c r="A14" s="48" t="s">
        <v>7</v>
      </c>
      <c r="B14" s="48"/>
      <c r="C14" s="48"/>
      <c r="D14" s="48"/>
      <c r="E14" s="48"/>
      <c r="F14" s="48"/>
      <c r="G14" s="48"/>
      <c r="H14" s="48"/>
      <c r="I14" s="48"/>
      <c r="J14" s="48"/>
      <c r="K14" s="49"/>
      <c r="L14" s="24"/>
    </row>
    <row r="15" spans="1:12" s="9" customFormat="1" ht="83.25" customHeight="1">
      <c r="A15" s="8" t="s">
        <v>6</v>
      </c>
      <c r="B15" s="10" t="s">
        <v>19</v>
      </c>
      <c r="C15" s="10" t="s">
        <v>2</v>
      </c>
      <c r="D15" s="33" t="s">
        <v>21</v>
      </c>
      <c r="E15" s="20" t="s">
        <v>20</v>
      </c>
      <c r="F15" s="10" t="s">
        <v>9</v>
      </c>
      <c r="G15" s="10" t="s">
        <v>10</v>
      </c>
      <c r="H15" s="10" t="s">
        <v>11</v>
      </c>
      <c r="I15" s="10" t="s">
        <v>12</v>
      </c>
      <c r="J15" s="11" t="s">
        <v>5</v>
      </c>
      <c r="K15" s="12" t="s">
        <v>4</v>
      </c>
      <c r="L15" s="21" t="s">
        <v>14</v>
      </c>
    </row>
    <row r="16" spans="1:12" ht="51" customHeight="1">
      <c r="A16" s="13">
        <v>1</v>
      </c>
      <c r="B16" s="13" t="s">
        <v>26</v>
      </c>
      <c r="C16" s="15" t="s">
        <v>27</v>
      </c>
      <c r="D16" s="15" t="s">
        <v>29</v>
      </c>
      <c r="E16" s="34">
        <v>2152</v>
      </c>
      <c r="F16" s="19">
        <v>66</v>
      </c>
      <c r="G16" s="19">
        <v>70</v>
      </c>
      <c r="H16" s="19">
        <v>75</v>
      </c>
      <c r="I16" s="14">
        <f>AVERAGE(F16:H16)</f>
        <v>70.333333333333329</v>
      </c>
      <c r="J16" s="14">
        <f>STDEV(F16:H16)</f>
        <v>4.5092497528228606</v>
      </c>
      <c r="K16" s="25">
        <f>J16/I16</f>
        <v>6.411255572733926E-2</v>
      </c>
      <c r="L16" s="14">
        <f>I16*E16</f>
        <v>151357.33333333331</v>
      </c>
    </row>
    <row r="17" spans="1:12" ht="51" customHeight="1">
      <c r="A17" s="13">
        <v>2</v>
      </c>
      <c r="B17" s="13" t="s">
        <v>26</v>
      </c>
      <c r="C17" s="15" t="s">
        <v>28</v>
      </c>
      <c r="D17" s="15" t="s">
        <v>29</v>
      </c>
      <c r="E17" s="34">
        <v>272</v>
      </c>
      <c r="F17" s="19">
        <v>66</v>
      </c>
      <c r="G17" s="19">
        <v>70</v>
      </c>
      <c r="H17" s="19">
        <v>75</v>
      </c>
      <c r="I17" s="14">
        <f>AVERAGE(F17:H17)</f>
        <v>70.333333333333329</v>
      </c>
      <c r="J17" s="14">
        <f>STDEV(F17:H17)</f>
        <v>4.5092497528228606</v>
      </c>
      <c r="K17" s="25">
        <f>J17/I17</f>
        <v>6.411255572733926E-2</v>
      </c>
      <c r="L17" s="14">
        <f>I17*E17</f>
        <v>19130.666666666664</v>
      </c>
    </row>
    <row r="18" spans="1:12">
      <c r="A18" s="55" t="s">
        <v>22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14">
        <f>SUM(L16:L17)</f>
        <v>170487.99999999997</v>
      </c>
    </row>
    <row r="19" spans="1:12" ht="29.25" customHeight="1">
      <c r="A19" s="57" t="s">
        <v>24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40">
        <f>E16*F16+E17*F17</f>
        <v>159984</v>
      </c>
    </row>
    <row r="20" spans="1:12" ht="30" customHeight="1">
      <c r="A20" s="50" t="s">
        <v>32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2"/>
    </row>
    <row r="21" spans="1:12" s="28" customFormat="1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1:12" ht="9.75" customHeight="1">
      <c r="F22" s="29"/>
      <c r="G22" s="4"/>
      <c r="H22" s="4"/>
    </row>
    <row r="23" spans="1:12" ht="15.75" customHeight="1">
      <c r="A23" s="41" t="s">
        <v>18</v>
      </c>
      <c r="B23" s="41"/>
      <c r="C23" s="41"/>
      <c r="D23" s="35"/>
      <c r="E23" s="44" t="s">
        <v>31</v>
      </c>
      <c r="F23" s="44"/>
      <c r="G23" s="38"/>
      <c r="I23" s="30"/>
      <c r="J23" s="30"/>
      <c r="K23" s="30"/>
    </row>
    <row r="24" spans="1:12" ht="15.75">
      <c r="F24" s="31"/>
      <c r="G24" s="31"/>
    </row>
    <row r="25" spans="1:12" s="16" customFormat="1" ht="15" customHeight="1">
      <c r="A25" s="41" t="s">
        <v>17</v>
      </c>
      <c r="B25" s="41"/>
      <c r="C25" s="41"/>
      <c r="E25" s="39"/>
      <c r="F25" s="36" t="s">
        <v>13</v>
      </c>
      <c r="G25" s="36"/>
      <c r="H25" s="42" t="s">
        <v>33</v>
      </c>
      <c r="I25" s="42"/>
      <c r="L25"/>
    </row>
    <row r="26" spans="1:12" ht="10.5" customHeight="1">
      <c r="A26" s="16"/>
      <c r="B26" s="16"/>
      <c r="C26" s="16"/>
      <c r="F26" s="37" t="s">
        <v>3</v>
      </c>
      <c r="G26" s="23" t="s">
        <v>35</v>
      </c>
      <c r="H26" s="18" t="s">
        <v>34</v>
      </c>
      <c r="L26" s="16"/>
    </row>
    <row r="27" spans="1:12">
      <c r="F27" s="3"/>
    </row>
    <row r="28" spans="1:12">
      <c r="F28" s="3"/>
      <c r="I28" s="2"/>
    </row>
  </sheetData>
  <mergeCells count="15">
    <mergeCell ref="A4:K4"/>
    <mergeCell ref="A6:L6"/>
    <mergeCell ref="A7:K7"/>
    <mergeCell ref="A12:L12"/>
    <mergeCell ref="A14:K14"/>
    <mergeCell ref="A9:L9"/>
    <mergeCell ref="A8:L8"/>
    <mergeCell ref="A25:C25"/>
    <mergeCell ref="H25:I25"/>
    <mergeCell ref="A10:L10"/>
    <mergeCell ref="E23:F23"/>
    <mergeCell ref="A23:C23"/>
    <mergeCell ref="A20:L20"/>
    <mergeCell ref="A18:K18"/>
    <mergeCell ref="A19:K19"/>
  </mergeCells>
  <pageMargins left="0.31496062992125984" right="0.11811023622047245" top="0.55118110236220474" bottom="0.35433070866141736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Лабухина Л.А</cp:lastModifiedBy>
  <cp:lastPrinted>2026-02-27T14:54:56Z</cp:lastPrinted>
  <dcterms:created xsi:type="dcterms:W3CDTF">2014-02-20T07:55:18Z</dcterms:created>
  <dcterms:modified xsi:type="dcterms:W3CDTF">2026-03-11T08:47:03Z</dcterms:modified>
</cp:coreProperties>
</file>