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ownloads\"/>
    </mc:Choice>
  </mc:AlternateContent>
  <xr:revisionPtr revIDLastSave="0" documentId="13_ncr:1_{AA1CA052-157E-4C27-8372-215C8C2F848F}" xr6:coauthVersionLast="3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O14" i="1"/>
  <c r="I15" i="1"/>
  <c r="H15" i="1"/>
  <c r="G15" i="1"/>
  <c r="N14" i="1"/>
  <c r="P15" i="1" l="1"/>
  <c r="L14" i="1" l="1"/>
  <c r="M14" i="1" s="1"/>
</calcChain>
</file>

<file path=xl/sharedStrings.xml><?xml version="1.0" encoding="utf-8"?>
<sst xmlns="http://schemas.openxmlformats.org/spreadsheetml/2006/main" count="39" uniqueCount="35">
  <si>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</si>
  <si>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</si>
  <si>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</si>
  <si>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</si>
  <si>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</si>
  <si>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</si>
  <si>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</si>
  <si>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</si>
  <si>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</si>
  <si>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</si>
  <si>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</si>
  <si>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</si>
  <si>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</si>
  <si>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</si>
  <si>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</si>
  <si>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</si>
  <si>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</si>
  <si>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</si>
  <si>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</si>
  <si>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</si>
  <si>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</si>
  <si>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</si>
  <si>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</si>
  <si>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</si>
  <si>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цена источника 1 (вх. № 25 от 01.05.23)</t>
  </si>
  <si>
    <t>цена источника 2 (вх. № 26 от 03.05.23)</t>
  </si>
  <si>
    <t>цена источника 3 (вх. № 27 от 07.05.23)</t>
  </si>
  <si>
    <t>мес</t>
  </si>
  <si>
    <t>Заведующий</t>
  </si>
  <si>
    <t>33.12.19.000</t>
  </si>
  <si>
    <t>/Т.Н. Ефимова</t>
  </si>
  <si>
    <t>Оказание услуг по техническому обслуживанию торгово-технологического оборудования в 2026 году</t>
  </si>
  <si>
    <t>На основании проведенного анализа рынка и расчетов, НМЦК(ЦК) составляет: 35100,00 рублей</t>
  </si>
  <si>
    <t>Дата подготовки обоснования НМЦК:25.02.2026 г</t>
  </si>
  <si>
    <t>Минимальная 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</si>
</sst>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topLeftCell="A9" zoomScale="70" zoomScaleNormal="70" workbookViewId="0">
      <selection activeCell="B14" sqref="B14:C14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27" t="s">
        <v>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ht="39.9" customHeight="1" x14ac:dyDescent="0.3"/>
    <row r="4" spans="1:16" ht="20.100000000000001" customHeight="1" x14ac:dyDescent="0.3">
      <c r="A4" s="28" t="s">
        <v>9</v>
      </c>
      <c r="B4" s="28"/>
      <c r="C4" s="37" t="s">
        <v>31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6" ht="9.9" customHeight="1" x14ac:dyDescent="0.3">
      <c r="A5" s="11"/>
      <c r="B5" s="11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42" t="s">
        <v>10</v>
      </c>
      <c r="B6" s="42"/>
      <c r="C6" s="38" t="s">
        <v>20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20.100000000000001" customHeight="1" x14ac:dyDescent="0.3"/>
    <row r="8" spans="1:16" ht="24.6" x14ac:dyDescent="0.3">
      <c r="A8" s="40" t="s">
        <v>23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59.9" customHeight="1" x14ac:dyDescent="0.3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6" ht="20.100000000000001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46" t="s">
        <v>0</v>
      </c>
      <c r="B12" s="29" t="s">
        <v>1</v>
      </c>
      <c r="C12" s="30"/>
      <c r="D12" s="36" t="s">
        <v>2</v>
      </c>
      <c r="E12" s="33" t="s">
        <v>3</v>
      </c>
      <c r="F12" s="36" t="s">
        <v>4</v>
      </c>
      <c r="G12" s="56" t="s">
        <v>7</v>
      </c>
      <c r="H12" s="57"/>
      <c r="I12" s="57"/>
      <c r="J12" s="57"/>
      <c r="K12" s="58"/>
      <c r="L12" s="33" t="s">
        <v>15</v>
      </c>
      <c r="M12" s="33" t="s">
        <v>5</v>
      </c>
      <c r="N12" s="33" t="s">
        <v>6</v>
      </c>
      <c r="O12" s="43" t="s">
        <v>34</v>
      </c>
      <c r="P12" s="33" t="s">
        <v>18</v>
      </c>
    </row>
    <row r="13" spans="1:16" ht="71.25" customHeight="1" x14ac:dyDescent="0.3">
      <c r="A13" s="47"/>
      <c r="B13" s="31"/>
      <c r="C13" s="32"/>
      <c r="D13" s="35"/>
      <c r="E13" s="34"/>
      <c r="F13" s="35"/>
      <c r="G13" s="25" t="s">
        <v>24</v>
      </c>
      <c r="H13" s="26" t="s">
        <v>25</v>
      </c>
      <c r="I13" s="26" t="s">
        <v>26</v>
      </c>
      <c r="J13" s="16" t="s">
        <v>19</v>
      </c>
      <c r="K13" s="16" t="s">
        <v>22</v>
      </c>
      <c r="L13" s="34"/>
      <c r="M13" s="34"/>
      <c r="N13" s="34"/>
      <c r="O13" s="44"/>
      <c r="P13" s="35"/>
    </row>
    <row r="14" spans="1:16" ht="48.6" customHeight="1" x14ac:dyDescent="0.3">
      <c r="A14" s="9">
        <v>1</v>
      </c>
      <c r="B14" s="54" t="s">
        <v>31</v>
      </c>
      <c r="C14" s="55"/>
      <c r="D14" s="10" t="s">
        <v>29</v>
      </c>
      <c r="E14" s="24" t="s">
        <v>27</v>
      </c>
      <c r="F14" s="15">
        <v>10</v>
      </c>
      <c r="G14" s="17">
        <v>3510</v>
      </c>
      <c r="H14" s="22">
        <v>4000</v>
      </c>
      <c r="I14" s="17">
        <v>4100</v>
      </c>
      <c r="J14" s="17" t="s">
        <v>21</v>
      </c>
      <c r="K14" s="19">
        <v>3</v>
      </c>
      <c r="L14" s="18">
        <f>SQRT(((SUM((POWER(G14-N14,2)),(POWER(H14-N14,2)),(POWER(I14-N14,2)))/(K14-1))))</f>
        <v>315.75306807693886</v>
      </c>
      <c r="M14" s="20">
        <f>(L14*100)/N14</f>
        <v>8.1589940071560427</v>
      </c>
      <c r="N14" s="17">
        <f>ROUND((G14+H14+I14)/3,2)</f>
        <v>3870</v>
      </c>
      <c r="O14" s="17">
        <f>G14</f>
        <v>3510</v>
      </c>
      <c r="P14" s="17">
        <f>G14*F14</f>
        <v>35100</v>
      </c>
    </row>
    <row r="15" spans="1:16" ht="26.25" customHeight="1" x14ac:dyDescent="0.3">
      <c r="A15" s="12"/>
      <c r="B15" s="8"/>
      <c r="C15" s="8"/>
      <c r="D15" s="8"/>
      <c r="E15" s="8"/>
      <c r="F15" s="23" t="s">
        <v>11</v>
      </c>
      <c r="G15" s="17">
        <f>G14*F14</f>
        <v>35100</v>
      </c>
      <c r="H15" s="17">
        <f>H14*F14</f>
        <v>40000</v>
      </c>
      <c r="I15" s="17">
        <f>I14*F14</f>
        <v>41000</v>
      </c>
      <c r="J15" s="8"/>
      <c r="K15" s="8"/>
      <c r="L15" s="8" t="s">
        <v>17</v>
      </c>
      <c r="M15" s="8"/>
      <c r="N15" s="9" t="s">
        <v>11</v>
      </c>
      <c r="O15" s="9"/>
      <c r="P15" s="17">
        <f>SUM(P14:P14)</f>
        <v>35100</v>
      </c>
    </row>
    <row r="16" spans="1:16" x14ac:dyDescent="0.3">
      <c r="A16" s="13"/>
      <c r="L16" s="1" t="s">
        <v>17</v>
      </c>
      <c r="N16" s="14"/>
      <c r="O16" s="14"/>
      <c r="P16" s="21"/>
    </row>
    <row r="17" spans="1:16" ht="39.9" customHeight="1" x14ac:dyDescent="0.3">
      <c r="A17" s="50" t="s">
        <v>32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 t="s">
        <v>17</v>
      </c>
      <c r="O17" s="52"/>
      <c r="P17" s="53"/>
    </row>
    <row r="18" spans="1:16" ht="9.9" customHeight="1" x14ac:dyDescent="0.3"/>
    <row r="19" spans="1:16" ht="15" customHeight="1" x14ac:dyDescent="0.3">
      <c r="A19" s="37" t="s">
        <v>33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  <row r="20" spans="1:16" ht="39.9" customHeight="1" x14ac:dyDescent="0.3">
      <c r="N20" s="1" t="s">
        <v>16</v>
      </c>
    </row>
    <row r="21" spans="1:16" ht="15" customHeight="1" x14ac:dyDescent="0.3">
      <c r="A21" s="37" t="s">
        <v>12</v>
      </c>
      <c r="B21" s="37"/>
      <c r="C21" s="37"/>
    </row>
    <row r="22" spans="1:16" ht="24.9" customHeight="1" x14ac:dyDescent="0.3">
      <c r="A22" s="45" t="s">
        <v>28</v>
      </c>
      <c r="B22" s="45"/>
      <c r="C22" s="45"/>
      <c r="D22" s="45"/>
    </row>
    <row r="23" spans="1:16" ht="15" customHeight="1" x14ac:dyDescent="0.3">
      <c r="A23" s="48" t="s">
        <v>13</v>
      </c>
      <c r="B23" s="48"/>
      <c r="C23" s="48"/>
      <c r="D23" s="48"/>
    </row>
    <row r="24" spans="1:16" ht="20.100000000000001" customHeight="1" x14ac:dyDescent="0.3">
      <c r="A24" s="49" t="s">
        <v>30</v>
      </c>
      <c r="B24" s="49"/>
      <c r="C24" s="49"/>
      <c r="D24" s="49"/>
    </row>
    <row r="25" spans="1:16" ht="15" customHeight="1" x14ac:dyDescent="0.3">
      <c r="A25" s="48" t="s">
        <v>14</v>
      </c>
      <c r="B25" s="48"/>
      <c r="C25" s="48"/>
      <c r="D25" s="48"/>
    </row>
  </sheetData>
  <mergeCells count="26">
    <mergeCell ref="A22:D22"/>
    <mergeCell ref="A12:A13"/>
    <mergeCell ref="A25:D25"/>
    <mergeCell ref="A19:P19"/>
    <mergeCell ref="A21:C21"/>
    <mergeCell ref="A24:D24"/>
    <mergeCell ref="A23:D23"/>
    <mergeCell ref="A17:P17"/>
    <mergeCell ref="B14:C14"/>
    <mergeCell ref="G12:K12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O12:O13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2023-06-01T15:08:22Z</cp:lastPrinted>
  <dcterms:created xsi:type="dcterms:W3CDTF">2023-02-03T13:24:35Z</dcterms:created>
  <dcterms:modified xsi:type="dcterms:W3CDTF">2026-03-11T13:53:14Z</dcterms:modified>
</cp:coreProperties>
</file>