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250" windowHeight="12540"/>
  </bookViews>
  <sheets>
    <sheet name="Лист1" sheetId="1" r:id="rId1"/>
  </sheets>
  <definedNames>
    <definedName name="_xlnm.Print_Area" localSheetId="0">Лист1!$A$1:$K$24</definedName>
  </definedNames>
  <calcPr calcId="125725" iterateDelta="1E-4"/>
</workbook>
</file>

<file path=xl/calcChain.xml><?xml version="1.0" encoding="utf-8"?>
<calcChain xmlns="http://schemas.openxmlformats.org/spreadsheetml/2006/main">
  <c r="G11" i="1"/>
  <c r="H11"/>
  <c r="I11" s="1"/>
  <c r="J11"/>
  <c r="K11" s="1"/>
  <c r="G12"/>
  <c r="H12"/>
  <c r="I12" s="1"/>
  <c r="J12"/>
  <c r="G13"/>
  <c r="H13"/>
  <c r="I13" s="1"/>
  <c r="J13"/>
  <c r="K13" s="1"/>
  <c r="G14"/>
  <c r="H14"/>
  <c r="I14" s="1"/>
  <c r="J14"/>
  <c r="G15"/>
  <c r="H15"/>
  <c r="I15" s="1"/>
  <c r="J15"/>
  <c r="K15" s="1"/>
  <c r="G16"/>
  <c r="H16"/>
  <c r="I16" s="1"/>
  <c r="J16"/>
  <c r="G17"/>
  <c r="H17"/>
  <c r="I17" s="1"/>
  <c r="J17"/>
  <c r="K17" s="1"/>
  <c r="G18"/>
  <c r="H18"/>
  <c r="I18" s="1"/>
  <c r="J18"/>
  <c r="G19"/>
  <c r="H19"/>
  <c r="I19" s="1"/>
  <c r="J19"/>
  <c r="K19" s="1"/>
  <c r="G20"/>
  <c r="H20"/>
  <c r="I20" s="1"/>
  <c r="J20"/>
  <c r="K20" s="1"/>
  <c r="J10"/>
  <c r="H10"/>
  <c r="I10" s="1"/>
  <c r="G10"/>
  <c r="K18" l="1"/>
  <c r="K12"/>
  <c r="K16"/>
  <c r="K14"/>
  <c r="K10"/>
  <c r="I21"/>
</calcChain>
</file>

<file path=xl/sharedStrings.xml><?xml version="1.0" encoding="utf-8"?>
<sst xmlns="http://schemas.openxmlformats.org/spreadsheetml/2006/main" count="44" uniqueCount="35">
  <si>
    <t>№ п.п.</t>
  </si>
  <si>
    <t>Ед. изм-я</t>
  </si>
  <si>
    <t>Коммерческие предложения (КП) (руб./ед.изм.)</t>
  </si>
  <si>
    <t>Стандартное откл.</t>
  </si>
  <si>
    <t>Коэф. вариации цен</t>
  </si>
  <si>
    <t>**  НЦЕ,  устанавливается как минимальная из собранных заказчиком цен, что  не более средневзвешенной цены  без учета НДС</t>
  </si>
  <si>
    <t>Начальная сумма цен указанных единиц, руб</t>
  </si>
  <si>
    <t>Используемые методы определения начальной (максимальной) цены контракта, начальной суммы цен единиц товаров, работы, услуги, начальной цены единицы товара, работы, услуги.</t>
  </si>
  <si>
    <t>Порядок формирования начальной (максимальной) цены контракта, начальной суммы цен единиц товаров, работы, услуги, начальной цены единицы товара, работы, услуги.</t>
  </si>
  <si>
    <t>Расчет начальной (максимальной) цены контракта, начальной сумм цен единиц товаров, работы, услуги, начальной цены единицы товара, работы, услуги  представлены в таблице ниже</t>
  </si>
  <si>
    <t>В цену контракта включены все расходы на перевозку, страхование, уплату таможенных пошлин, налогов и других обязательных платежей, а также расходы, связанные с исполнением  контракта</t>
  </si>
  <si>
    <t>Наименование услуги</t>
  </si>
  <si>
    <t xml:space="preserve">Средневзвешенная цена </t>
  </si>
  <si>
    <t>Начальная сумма цен единиц услуг (ИТОГО):</t>
  </si>
  <si>
    <t xml:space="preserve">Начальная цена единицы  (НЦЕ**) </t>
  </si>
  <si>
    <t>Обоснование начальной цены единицы товара, начальной суммы цен указанных единиц, максимального значения цены контракта</t>
  </si>
  <si>
    <t>Максимальное значение цены контракта включает в себя стоимость единицы услуг, а также все расходы на страхование, уплату налогов, пошлины, сборы и другие обязательные платежи, которые Исполнитель должен выплатить в связи с выполнением обязательств по Контракту в соответствии с законодательством Российской Федерации</t>
  </si>
  <si>
    <r>
      <t xml:space="preserve">Оказание услуг по демонтажу  пришедшего в негодность имущества и услуги, связанные с организацией и фактическим выполнением утилизации: </t>
    </r>
    <r>
      <rPr>
        <sz val="10"/>
        <color rgb="FF000000"/>
        <rFont val="Times New Roman"/>
        <family val="1"/>
        <charset val="204"/>
      </rPr>
      <t>Бытовая техника мелкая (чайники, утюги и т.п.)</t>
    </r>
  </si>
  <si>
    <r>
      <t>Оказание услуг по демонтажу  пришедшего в негодность имущества и услуги, связанные с организацией и фактическим выполнением утилизации:</t>
    </r>
    <r>
      <rPr>
        <sz val="10"/>
        <color rgb="FF000000"/>
        <rFont val="Times New Roman"/>
        <family val="1"/>
        <charset val="204"/>
      </rPr>
      <t xml:space="preserve"> Бытовая техника «средняя» (пылесосы, микроволновые/свч печи, швейные машины и т.п.)</t>
    </r>
  </si>
  <si>
    <r>
      <t xml:space="preserve">Оказание услуг по демонтажу  пришедшего в негодность имущества и услуги, связанные с организацией и фактическим выполнением утилизации: </t>
    </r>
    <r>
      <rPr>
        <sz val="10"/>
        <color rgb="FF000000"/>
        <rFont val="Times New Roman"/>
        <family val="1"/>
        <charset val="204"/>
      </rPr>
      <t>Бытовая техника крупная (холодильник, морозильник, стиральная машина, электроплита, кулер  и т.п.)</t>
    </r>
  </si>
  <si>
    <r>
      <t xml:space="preserve">Оказание услуг по демонтажу  пришедшего в негодность имущества и услуги, связанные с организацией и фактическим выполнением утилизации: </t>
    </r>
    <r>
      <rPr>
        <sz val="10"/>
        <color rgb="FF000000"/>
        <rFont val="Times New Roman"/>
        <family val="1"/>
        <charset val="204"/>
      </rPr>
      <t>Кондиционеры</t>
    </r>
  </si>
  <si>
    <r>
      <t xml:space="preserve">Оказание услуг по демонтажу  пришедшего в негодность имущества и услуги, связанные с организацией и фактическим выполнением утилизации: </t>
    </r>
    <r>
      <rPr>
        <sz val="10"/>
        <color rgb="FF000000"/>
        <rFont val="Times New Roman"/>
        <family val="1"/>
        <charset val="204"/>
      </rPr>
      <t>Телефон (стационарный, радио, мобильный) диктофон, факс, сетевой фильтр</t>
    </r>
  </si>
  <si>
    <r>
      <t xml:space="preserve">Оказание услуг по демонтажу  пришедшего в негодность имущества и услуги, связанные с организацией и фактическим выполнением утилизации: </t>
    </r>
    <r>
      <rPr>
        <sz val="10"/>
        <color rgb="FF000000"/>
        <rFont val="Times New Roman"/>
        <family val="1"/>
        <charset val="204"/>
      </rPr>
      <t>Телевизор</t>
    </r>
  </si>
  <si>
    <r>
      <t xml:space="preserve">Оказание услуг по демонтажу  пришедшего в негодность имущества и услуги, связанные с организацией и фактическим выполнением утилизации: </t>
    </r>
    <r>
      <rPr>
        <sz val="10"/>
        <color rgb="FF000000"/>
        <rFont val="Times New Roman"/>
        <family val="1"/>
        <charset val="204"/>
      </rPr>
      <t>Обогреватель, вентилятор</t>
    </r>
  </si>
  <si>
    <r>
      <t xml:space="preserve">Оказание услуг по демонтажу  пришедшего в негодность имущества и услуги, связанные с организацией и фактическим выполнением утилизации: </t>
    </r>
    <r>
      <rPr>
        <sz val="10"/>
        <color rgb="FF000000"/>
        <rFont val="Times New Roman"/>
        <family val="1"/>
        <charset val="204"/>
      </rPr>
      <t>Калькулятор</t>
    </r>
  </si>
  <si>
    <r>
      <t xml:space="preserve">Оказание услуг по демонтажу  пришедшего в негодность имущества и услуги, связанные с организацией и фактическим выполнением утилизации: </t>
    </r>
    <r>
      <rPr>
        <sz val="10"/>
        <color rgb="FF000000"/>
        <rFont val="Times New Roman"/>
        <family val="1"/>
        <charset val="204"/>
      </rPr>
      <t>Светильники диодные</t>
    </r>
  </si>
  <si>
    <t xml:space="preserve">Экспертиза пришедшего в негодность имущества:  
- бытовой техники, электроприборов, теле-радиоаппаратуры, которые не подлежат ремонту, восстановлению.
</t>
  </si>
  <si>
    <r>
      <t xml:space="preserve">Оказание услуг по демонтажу  пришедшего в негодность имущества и услуги, связанные с организацией и фактическим выполнением утилизации: </t>
    </r>
    <r>
      <rPr>
        <sz val="10"/>
        <color rgb="FF000000"/>
        <rFont val="Times New Roman"/>
        <family val="1"/>
        <charset val="204"/>
      </rPr>
      <t>Кассовые аппараты</t>
    </r>
  </si>
  <si>
    <t xml:space="preserve">Единица </t>
  </si>
  <si>
    <t>Штука</t>
  </si>
  <si>
    <t>Начальная цена единицы услуги, начальная сумма цен указанных единиц определена и обоснована в соответствии с требованиями статьи 22 Закона и  и Приказом №567 от 02.10.2013 Министерства экономического развития Российской Федерации. 
Расчет цены единицы услуги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№ 94 от 24.02.2026г. у Исполнителей, осуществляющих оказание идентичных услуг, планируемых к закупке.
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</si>
  <si>
    <t>Коммерческое предложение № 1 (Вх.№ 210 от 03.03.2026)</t>
  </si>
  <si>
    <t>Коммерческое предложение № 2 (Вх.№ 211 от 03.03.2026)</t>
  </si>
  <si>
    <t>Коммерческое предложение № 3 (Вх.№ 212 от 03.03.2026)</t>
  </si>
  <si>
    <r>
      <t>Максимальное значение цены контракт</t>
    </r>
    <r>
      <rPr>
        <sz val="11"/>
        <rFont val="Times New Roman"/>
        <family val="1"/>
        <charset val="204"/>
      </rPr>
      <t xml:space="preserve">а - 22 000,00 </t>
    </r>
    <r>
      <rPr>
        <sz val="11"/>
        <color rgb="FF000000"/>
        <rFont val="Times New Roman"/>
        <family val="1"/>
        <charset val="204"/>
      </rPr>
      <t xml:space="preserve">руб.
Начальная сумма цен единиц товаров – 3400,00 руб.
</t>
    </r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</si>
</sst>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mo"/>
      <family val="2"/>
      <charset val="204"/>
    </font>
    <font>
      <sz val="10"/>
      <color theme="1"/>
      <name val="Times New Roman"/>
      <family val="1"/>
      <charset val="204"/>
    </font>
    <font>
      <sz val="9"/>
      <name val="Arimo"/>
      <family val="2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4" fontId="1" fillId="0" borderId="4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 readingOrder="1"/>
    </xf>
    <xf numFmtId="2" fontId="1" fillId="0" borderId="6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 readingOrder="1"/>
    </xf>
    <xf numFmtId="0" fontId="9" fillId="0" borderId="0" xfId="0" applyFont="1" applyBorder="1" applyAlignment="1">
      <alignment vertical="center" wrapText="1"/>
    </xf>
    <xf numFmtId="0" fontId="9" fillId="0" borderId="11" xfId="0" applyFont="1" applyBorder="1" applyAlignment="1">
      <alignment vertical="top" wrapText="1"/>
    </xf>
    <xf numFmtId="0" fontId="11" fillId="0" borderId="0" xfId="0" applyFont="1"/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1" fillId="0" borderId="2" xfId="0" applyFont="1" applyBorder="1" applyAlignment="1">
      <alignment horizontal="center" vertical="top" wrapText="1" readingOrder="1"/>
    </xf>
    <xf numFmtId="0" fontId="1" fillId="0" borderId="12" xfId="0" applyFont="1" applyBorder="1" applyAlignment="1">
      <alignment horizontal="center" vertical="center"/>
    </xf>
    <xf numFmtId="4" fontId="1" fillId="0" borderId="13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vertical="top"/>
    </xf>
    <xf numFmtId="0" fontId="1" fillId="0" borderId="2" xfId="0" applyFont="1" applyBorder="1" applyAlignment="1">
      <alignment horizontal="center" vertical="top" wrapText="1" readingOrder="1"/>
    </xf>
    <xf numFmtId="0" fontId="3" fillId="0" borderId="7" xfId="0" applyFont="1" applyBorder="1" applyAlignment="1">
      <alignment vertical="top"/>
    </xf>
    <xf numFmtId="0" fontId="3" fillId="0" borderId="7" xfId="0" applyFont="1" applyBorder="1" applyAlignment="1">
      <alignment vertical="top" readingOrder="1"/>
    </xf>
    <xf numFmtId="0" fontId="3" fillId="0" borderId="2" xfId="0" applyFont="1" applyBorder="1" applyAlignment="1">
      <alignment horizontal="center" vertical="top" wrapText="1" readingOrder="1"/>
    </xf>
    <xf numFmtId="2" fontId="1" fillId="0" borderId="2" xfId="0" applyNumberFormat="1" applyFont="1" applyBorder="1" applyAlignment="1">
      <alignment horizontal="center" vertical="top" wrapText="1" readingOrder="1"/>
    </xf>
    <xf numFmtId="0" fontId="3" fillId="0" borderId="2" xfId="0" applyFont="1" applyBorder="1" applyAlignment="1">
      <alignment vertical="top" readingOrder="1"/>
    </xf>
    <xf numFmtId="0" fontId="4" fillId="0" borderId="2" xfId="0" applyFont="1" applyBorder="1" applyAlignment="1">
      <alignment vertical="top" readingOrder="1"/>
    </xf>
    <xf numFmtId="0" fontId="2" fillId="0" borderId="0" xfId="0" applyFont="1" applyBorder="1" applyAlignment="1">
      <alignment horizontal="left" vertical="center" wrapText="1" readingOrder="1"/>
    </xf>
    <xf numFmtId="0" fontId="0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2" fontId="1" fillId="0" borderId="7" xfId="0" applyNumberFormat="1" applyFont="1" applyBorder="1" applyAlignment="1">
      <alignment horizontal="center" vertical="top" wrapText="1" readingOrder="1"/>
    </xf>
    <xf numFmtId="2" fontId="1" fillId="0" borderId="5" xfId="0" applyNumberFormat="1" applyFont="1" applyBorder="1" applyAlignment="1">
      <alignment horizontal="center" vertical="top" wrapText="1" readingOrder="1"/>
    </xf>
    <xf numFmtId="0" fontId="8" fillId="0" borderId="2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wrapText="1" readingOrder="1"/>
    </xf>
    <xf numFmtId="0" fontId="0" fillId="0" borderId="3" xfId="0" applyFont="1" applyBorder="1" applyAlignment="1">
      <alignment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8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4" fontId="1" fillId="0" borderId="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8"/>
  <sheetViews>
    <sheetView tabSelected="1" zoomScale="115" zoomScaleNormal="115" workbookViewId="0">
      <selection sqref="A1:K24"/>
    </sheetView>
  </sheetViews>
  <sheetFormatPr defaultRowHeight="15"/>
  <cols>
    <col min="1" max="1" width="3.42578125" customWidth="1"/>
    <col min="2" max="2" width="46.5703125" customWidth="1"/>
    <col min="3" max="3" width="10.140625" customWidth="1"/>
    <col min="4" max="4" width="15.140625" customWidth="1"/>
    <col min="5" max="5" width="15.42578125" customWidth="1"/>
    <col min="6" max="6" width="15.7109375" customWidth="1"/>
    <col min="7" max="7" width="13.140625" customWidth="1"/>
    <col min="8" max="8" width="12.5703125" customWidth="1"/>
    <col min="9" max="9" width="13.140625" customWidth="1"/>
    <col min="10" max="10" width="10.85546875" customWidth="1"/>
    <col min="11" max="11" width="16.5703125" customWidth="1"/>
  </cols>
  <sheetData>
    <row r="1" spans="1:15" ht="28.5" customHeight="1">
      <c r="B1" s="39" t="s">
        <v>15</v>
      </c>
      <c r="C1" s="40"/>
      <c r="D1" s="40"/>
      <c r="E1" s="40"/>
      <c r="F1" s="40"/>
      <c r="G1" s="40"/>
      <c r="H1" s="40"/>
      <c r="I1" s="40"/>
      <c r="J1" s="40"/>
      <c r="K1" s="40"/>
    </row>
    <row r="2" spans="1:15" ht="15.75" customHeight="1"/>
    <row r="3" spans="1:15" ht="199.5" customHeight="1">
      <c r="B3" s="41" t="s">
        <v>7</v>
      </c>
      <c r="C3" s="41"/>
      <c r="D3" s="41"/>
      <c r="E3" s="41"/>
      <c r="F3" s="42" t="s">
        <v>30</v>
      </c>
      <c r="G3" s="43"/>
      <c r="H3" s="43"/>
      <c r="I3" s="43"/>
      <c r="J3" s="43"/>
      <c r="K3" s="43"/>
      <c r="L3" s="9"/>
      <c r="M3" s="8"/>
      <c r="N3" s="8"/>
      <c r="O3" s="8"/>
    </row>
    <row r="4" spans="1:15" ht="52.5" customHeight="1">
      <c r="B4" s="41" t="s">
        <v>8</v>
      </c>
      <c r="C4" s="41"/>
      <c r="D4" s="41"/>
      <c r="E4" s="41"/>
      <c r="F4" s="42" t="s">
        <v>10</v>
      </c>
      <c r="G4" s="43"/>
      <c r="H4" s="43"/>
      <c r="I4" s="43"/>
      <c r="J4" s="43"/>
      <c r="K4" s="43"/>
      <c r="L4" s="9"/>
      <c r="M4" s="8"/>
      <c r="N4" s="8"/>
      <c r="O4" s="8"/>
    </row>
    <row r="5" spans="1:15" ht="50.25" customHeight="1">
      <c r="B5" s="41" t="s">
        <v>9</v>
      </c>
      <c r="C5" s="41"/>
      <c r="D5" s="41"/>
      <c r="E5" s="41"/>
      <c r="F5" s="42" t="s">
        <v>34</v>
      </c>
      <c r="G5" s="43"/>
      <c r="H5" s="43"/>
      <c r="I5" s="43"/>
      <c r="J5" s="43"/>
      <c r="K5" s="43"/>
      <c r="L5" s="9"/>
      <c r="M5" s="8"/>
      <c r="N5" s="8"/>
      <c r="O5" s="8"/>
    </row>
    <row r="6" spans="1:15" ht="3.75" customHeight="1"/>
    <row r="7" spans="1:15" ht="26.25" customHeight="1">
      <c r="A7" s="17"/>
      <c r="B7" s="18"/>
      <c r="C7" s="18"/>
      <c r="D7" s="18"/>
      <c r="E7" s="18"/>
      <c r="F7" s="18"/>
      <c r="G7" s="18"/>
      <c r="H7" s="18"/>
      <c r="I7" s="18"/>
      <c r="J7" s="18"/>
      <c r="K7" s="18"/>
    </row>
    <row r="8" spans="1:15" ht="15" customHeight="1">
      <c r="A8" s="19" t="s">
        <v>0</v>
      </c>
      <c r="B8" s="21" t="s">
        <v>11</v>
      </c>
      <c r="C8" s="21" t="s">
        <v>1</v>
      </c>
      <c r="D8" s="21" t="s">
        <v>2</v>
      </c>
      <c r="E8" s="24"/>
      <c r="F8" s="24"/>
      <c r="G8" s="25" t="s">
        <v>12</v>
      </c>
      <c r="H8" s="25" t="s">
        <v>14</v>
      </c>
      <c r="I8" s="32" t="s">
        <v>6</v>
      </c>
      <c r="J8" s="25" t="s">
        <v>3</v>
      </c>
      <c r="K8" s="25" t="s">
        <v>4</v>
      </c>
    </row>
    <row r="9" spans="1:15" ht="57.75" customHeight="1">
      <c r="A9" s="20"/>
      <c r="B9" s="22"/>
      <c r="C9" s="23"/>
      <c r="D9" s="13" t="s">
        <v>31</v>
      </c>
      <c r="E9" s="13" t="s">
        <v>32</v>
      </c>
      <c r="F9" s="13" t="s">
        <v>33</v>
      </c>
      <c r="G9" s="26"/>
      <c r="H9" s="27"/>
      <c r="I9" s="33"/>
      <c r="J9" s="26"/>
      <c r="K9" s="26"/>
    </row>
    <row r="10" spans="1:15" ht="52.5" customHeight="1">
      <c r="A10" s="14">
        <v>1</v>
      </c>
      <c r="B10" s="16" t="s">
        <v>26</v>
      </c>
      <c r="C10" s="16" t="s">
        <v>28</v>
      </c>
      <c r="D10" s="15">
        <v>500</v>
      </c>
      <c r="E10" s="6">
        <v>500</v>
      </c>
      <c r="F10" s="5">
        <v>300</v>
      </c>
      <c r="G10" s="2">
        <f t="shared" ref="G10" si="0">ROUND((D10+E10+F10)/3,2)</f>
        <v>433.33</v>
      </c>
      <c r="H10" s="2">
        <f t="shared" ref="H10" si="1">MIN(D10,E10,F10)</f>
        <v>300</v>
      </c>
      <c r="I10" s="2">
        <f>H10</f>
        <v>300</v>
      </c>
      <c r="J10" s="1">
        <f t="shared" ref="J10" si="2">STDEV(D10,E10,F10)</f>
        <v>115.47005383792506</v>
      </c>
      <c r="K10" s="1">
        <f>(J10/G10)*100</f>
        <v>26.647140479063314</v>
      </c>
    </row>
    <row r="11" spans="1:15" ht="52.5" customHeight="1">
      <c r="A11" s="14">
        <v>2</v>
      </c>
      <c r="B11" s="16" t="s">
        <v>17</v>
      </c>
      <c r="C11" s="16" t="s">
        <v>29</v>
      </c>
      <c r="D11" s="15">
        <v>500</v>
      </c>
      <c r="E11" s="44">
        <v>450</v>
      </c>
      <c r="F11" s="5">
        <v>200</v>
      </c>
      <c r="G11" s="2">
        <f t="shared" ref="G11:G20" si="3">ROUND((D11+E11+F11)/3,2)</f>
        <v>383.33</v>
      </c>
      <c r="H11" s="2">
        <f t="shared" ref="H11:H20" si="4">MIN(D11,E11,F11)</f>
        <v>200</v>
      </c>
      <c r="I11" s="2">
        <f t="shared" ref="I11:I20" si="5">H11</f>
        <v>200</v>
      </c>
      <c r="J11" s="1">
        <f t="shared" ref="J11:J20" si="6">STDEV(D11,E11,F11)</f>
        <v>160.72751268321593</v>
      </c>
      <c r="K11" s="1">
        <f t="shared" ref="K11:K20" si="7">(J11/G11)*100</f>
        <v>41.929280954586375</v>
      </c>
    </row>
    <row r="12" spans="1:15" ht="72.75" customHeight="1">
      <c r="A12" s="14">
        <v>3</v>
      </c>
      <c r="B12" s="16" t="s">
        <v>18</v>
      </c>
      <c r="C12" s="16" t="s">
        <v>29</v>
      </c>
      <c r="D12" s="15">
        <v>500</v>
      </c>
      <c r="E12" s="6">
        <v>1000</v>
      </c>
      <c r="F12" s="5">
        <v>400</v>
      </c>
      <c r="G12" s="2">
        <f t="shared" si="3"/>
        <v>633.33000000000004</v>
      </c>
      <c r="H12" s="2">
        <f t="shared" si="4"/>
        <v>400</v>
      </c>
      <c r="I12" s="2">
        <f t="shared" si="5"/>
        <v>400</v>
      </c>
      <c r="J12" s="1">
        <f t="shared" si="6"/>
        <v>321.45502536643187</v>
      </c>
      <c r="K12" s="1">
        <f t="shared" si="7"/>
        <v>50.75632377535122</v>
      </c>
    </row>
    <row r="13" spans="1:15" ht="71.25" customHeight="1">
      <c r="A13" s="14">
        <v>4</v>
      </c>
      <c r="B13" s="16" t="s">
        <v>19</v>
      </c>
      <c r="C13" s="16" t="s">
        <v>29</v>
      </c>
      <c r="D13" s="15">
        <v>500</v>
      </c>
      <c r="E13" s="6">
        <v>6000</v>
      </c>
      <c r="F13" s="5">
        <v>1500</v>
      </c>
      <c r="G13" s="2">
        <f t="shared" si="3"/>
        <v>2666.67</v>
      </c>
      <c r="H13" s="2">
        <f t="shared" si="4"/>
        <v>500</v>
      </c>
      <c r="I13" s="2">
        <f t="shared" si="5"/>
        <v>500</v>
      </c>
      <c r="J13" s="1">
        <f t="shared" si="6"/>
        <v>2929.7326385411579</v>
      </c>
      <c r="K13" s="1">
        <f t="shared" si="7"/>
        <v>109.86483661424766</v>
      </c>
    </row>
    <row r="14" spans="1:15" ht="54" customHeight="1">
      <c r="A14" s="14">
        <v>5</v>
      </c>
      <c r="B14" s="16" t="s">
        <v>20</v>
      </c>
      <c r="C14" s="16" t="s">
        <v>29</v>
      </c>
      <c r="D14" s="15">
        <v>500</v>
      </c>
      <c r="E14" s="6">
        <v>4000</v>
      </c>
      <c r="F14" s="5">
        <v>900</v>
      </c>
      <c r="G14" s="2">
        <f t="shared" si="3"/>
        <v>1800</v>
      </c>
      <c r="H14" s="2">
        <f t="shared" si="4"/>
        <v>500</v>
      </c>
      <c r="I14" s="2">
        <f t="shared" si="5"/>
        <v>500</v>
      </c>
      <c r="J14" s="1">
        <f t="shared" si="6"/>
        <v>1915.7244060668017</v>
      </c>
      <c r="K14" s="1">
        <f t="shared" si="7"/>
        <v>106.42913367037788</v>
      </c>
    </row>
    <row r="15" spans="1:15" ht="69" customHeight="1">
      <c r="A15" s="14">
        <v>6</v>
      </c>
      <c r="B15" s="16" t="s">
        <v>21</v>
      </c>
      <c r="C15" s="16" t="s">
        <v>29</v>
      </c>
      <c r="D15" s="15">
        <v>500</v>
      </c>
      <c r="E15" s="6">
        <v>200</v>
      </c>
      <c r="F15" s="5">
        <v>100</v>
      </c>
      <c r="G15" s="2">
        <f t="shared" si="3"/>
        <v>266.67</v>
      </c>
      <c r="H15" s="2">
        <f t="shared" si="4"/>
        <v>100</v>
      </c>
      <c r="I15" s="2">
        <f t="shared" si="5"/>
        <v>100</v>
      </c>
      <c r="J15" s="1">
        <f t="shared" si="6"/>
        <v>208.16659994661327</v>
      </c>
      <c r="K15" s="1">
        <f t="shared" si="7"/>
        <v>78.061499211239834</v>
      </c>
    </row>
    <row r="16" spans="1:15" ht="53.25" customHeight="1">
      <c r="A16" s="14">
        <v>7</v>
      </c>
      <c r="B16" s="16" t="s">
        <v>22</v>
      </c>
      <c r="C16" s="16" t="s">
        <v>29</v>
      </c>
      <c r="D16" s="15">
        <v>500</v>
      </c>
      <c r="E16" s="6">
        <v>1500</v>
      </c>
      <c r="F16" s="5">
        <v>500</v>
      </c>
      <c r="G16" s="2">
        <f t="shared" si="3"/>
        <v>833.33</v>
      </c>
      <c r="H16" s="2">
        <f t="shared" si="4"/>
        <v>500</v>
      </c>
      <c r="I16" s="2">
        <f t="shared" si="5"/>
        <v>500</v>
      </c>
      <c r="J16" s="1">
        <f t="shared" si="6"/>
        <v>577.35026918962581</v>
      </c>
      <c r="K16" s="1">
        <f t="shared" si="7"/>
        <v>69.282309431992815</v>
      </c>
    </row>
    <row r="17" spans="1:11" ht="55.5" customHeight="1">
      <c r="A17" s="14">
        <v>8</v>
      </c>
      <c r="B17" s="16" t="s">
        <v>23</v>
      </c>
      <c r="C17" s="16" t="s">
        <v>29</v>
      </c>
      <c r="D17" s="15">
        <v>500</v>
      </c>
      <c r="E17" s="6">
        <v>600</v>
      </c>
      <c r="F17" s="5">
        <v>300</v>
      </c>
      <c r="G17" s="2">
        <f t="shared" si="3"/>
        <v>466.67</v>
      </c>
      <c r="H17" s="2">
        <f t="shared" si="4"/>
        <v>300</v>
      </c>
      <c r="I17" s="2">
        <f t="shared" si="5"/>
        <v>300</v>
      </c>
      <c r="J17" s="1">
        <f t="shared" si="6"/>
        <v>152.75252316519462</v>
      </c>
      <c r="K17" s="1">
        <f t="shared" si="7"/>
        <v>32.732449732186474</v>
      </c>
    </row>
    <row r="18" spans="1:11" ht="42" customHeight="1">
      <c r="A18" s="14">
        <v>9</v>
      </c>
      <c r="B18" s="16" t="s">
        <v>24</v>
      </c>
      <c r="C18" s="16" t="s">
        <v>29</v>
      </c>
      <c r="D18" s="15">
        <v>500</v>
      </c>
      <c r="E18" s="6">
        <v>100</v>
      </c>
      <c r="F18" s="5">
        <v>100</v>
      </c>
      <c r="G18" s="2">
        <f t="shared" si="3"/>
        <v>233.33</v>
      </c>
      <c r="H18" s="2">
        <f t="shared" si="4"/>
        <v>100</v>
      </c>
      <c r="I18" s="2">
        <f t="shared" si="5"/>
        <v>100</v>
      </c>
      <c r="J18" s="1">
        <f t="shared" si="6"/>
        <v>230.9401076758503</v>
      </c>
      <c r="K18" s="1">
        <f t="shared" si="7"/>
        <v>98.975745800304409</v>
      </c>
    </row>
    <row r="19" spans="1:11" ht="58.5" customHeight="1">
      <c r="A19" s="14">
        <v>10</v>
      </c>
      <c r="B19" s="16" t="s">
        <v>25</v>
      </c>
      <c r="C19" s="16" t="s">
        <v>29</v>
      </c>
      <c r="D19" s="15">
        <v>500</v>
      </c>
      <c r="E19" s="6">
        <v>100</v>
      </c>
      <c r="F19" s="5">
        <v>200</v>
      </c>
      <c r="G19" s="2">
        <f t="shared" si="3"/>
        <v>266.67</v>
      </c>
      <c r="H19" s="2">
        <f t="shared" si="4"/>
        <v>100</v>
      </c>
      <c r="I19" s="2">
        <f t="shared" si="5"/>
        <v>100</v>
      </c>
      <c r="J19" s="1">
        <f t="shared" si="6"/>
        <v>208.16659994661327</v>
      </c>
      <c r="K19" s="1">
        <f t="shared" si="7"/>
        <v>78.061499211239834</v>
      </c>
    </row>
    <row r="20" spans="1:11" ht="55.5" customHeight="1">
      <c r="A20" s="14">
        <v>11</v>
      </c>
      <c r="B20" s="16" t="s">
        <v>27</v>
      </c>
      <c r="C20" s="16" t="s">
        <v>29</v>
      </c>
      <c r="D20" s="15">
        <v>500</v>
      </c>
      <c r="E20" s="6">
        <v>500</v>
      </c>
      <c r="F20" s="5">
        <v>400</v>
      </c>
      <c r="G20" s="2">
        <f t="shared" si="3"/>
        <v>466.67</v>
      </c>
      <c r="H20" s="2">
        <f t="shared" si="4"/>
        <v>400</v>
      </c>
      <c r="I20" s="2">
        <f t="shared" si="5"/>
        <v>400</v>
      </c>
      <c r="J20" s="1">
        <f t="shared" si="6"/>
        <v>57.735026918962411</v>
      </c>
      <c r="K20" s="1">
        <f t="shared" si="7"/>
        <v>12.37170311332685</v>
      </c>
    </row>
    <row r="21" spans="1:11" ht="15" customHeight="1">
      <c r="A21" s="34" t="s">
        <v>13</v>
      </c>
      <c r="B21" s="35"/>
      <c r="C21" s="35"/>
      <c r="D21" s="36"/>
      <c r="E21" s="36"/>
      <c r="F21" s="36"/>
      <c r="G21" s="36"/>
      <c r="H21" s="36"/>
      <c r="I21" s="7">
        <f>SUM(I10:I20)</f>
        <v>3400</v>
      </c>
      <c r="J21" s="3"/>
      <c r="K21" s="4"/>
    </row>
    <row r="22" spans="1:11" ht="17.25" customHeight="1">
      <c r="A22" s="37"/>
      <c r="B22" s="38"/>
      <c r="C22" s="38"/>
      <c r="D22" s="38"/>
      <c r="E22" s="38"/>
      <c r="F22" s="38"/>
      <c r="G22" s="38"/>
      <c r="H22" s="38"/>
      <c r="I22" s="38"/>
      <c r="J22" s="29"/>
      <c r="K22" s="29"/>
    </row>
    <row r="23" spans="1:11" ht="18" customHeight="1">
      <c r="A23" s="28" t="s">
        <v>5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</row>
    <row r="24" spans="1:11" ht="52.5" customHeight="1">
      <c r="A24" s="30" t="s">
        <v>16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</row>
    <row r="25" spans="1:11" ht="20.25" customHeight="1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</row>
    <row r="26" spans="1:11">
      <c r="A26" s="10"/>
      <c r="B26" s="10"/>
      <c r="C26" s="10"/>
      <c r="D26" s="10"/>
      <c r="E26" s="10"/>
      <c r="F26" s="10"/>
      <c r="G26" s="10"/>
      <c r="H26" s="10"/>
    </row>
    <row r="27" spans="1:11">
      <c r="A27" s="10"/>
      <c r="B27" s="10"/>
      <c r="C27" s="10"/>
      <c r="D27" s="10"/>
      <c r="E27" s="10"/>
      <c r="F27" s="10"/>
      <c r="G27" s="10"/>
      <c r="H27" s="10"/>
    </row>
    <row r="28" spans="1:11">
      <c r="A28" s="10"/>
      <c r="B28" s="10"/>
      <c r="C28" s="10"/>
      <c r="D28" s="10"/>
      <c r="E28" s="10"/>
      <c r="F28" s="10"/>
      <c r="G28" s="10"/>
      <c r="H28" s="10"/>
    </row>
  </sheetData>
  <mergeCells count="21">
    <mergeCell ref="B1:K1"/>
    <mergeCell ref="B5:E5"/>
    <mergeCell ref="F3:K3"/>
    <mergeCell ref="F4:K4"/>
    <mergeCell ref="F5:K5"/>
    <mergeCell ref="B3:E3"/>
    <mergeCell ref="B4:E4"/>
    <mergeCell ref="A23:K23"/>
    <mergeCell ref="A24:K24"/>
    <mergeCell ref="I8:I9"/>
    <mergeCell ref="J8:J9"/>
    <mergeCell ref="K8:K9"/>
    <mergeCell ref="A21:H21"/>
    <mergeCell ref="A22:K22"/>
    <mergeCell ref="A7:K7"/>
    <mergeCell ref="A8:A9"/>
    <mergeCell ref="B8:B9"/>
    <mergeCell ref="C8:C9"/>
    <mergeCell ref="D8:F8"/>
    <mergeCell ref="G8:G9"/>
    <mergeCell ref="H8:H9"/>
  </mergeCells>
  <printOptions horizontalCentered="1"/>
  <pageMargins left="0.31496062992125984" right="0.31496062992125984" top="0.19685039370078741" bottom="0.35433070866141736" header="0.31496062992125984" footer="0.31496062992125984"/>
  <pageSetup paperSize="9" scale="4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2026-03-04T07:14:24Z</cp:lastPrinted>
  <dcterms:created xsi:type="dcterms:W3CDTF">2021-12-17T14:41:01Z</dcterms:created>
  <dcterms:modified xsi:type="dcterms:W3CDTF">2026-03-04T07:14:25Z</dcterms:modified>
</cp:coreProperties>
</file>