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CFFC19C8-A6A9-4AE6-A1F5-447B2F93CD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Лист1!$A$8:$K$38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9" i="1"/>
  <c r="I9" i="1"/>
  <c r="J9" i="1" s="1"/>
  <c r="H9" i="1"/>
  <c r="I10" i="1"/>
  <c r="J10" i="1" s="1"/>
  <c r="I11" i="1"/>
  <c r="I12" i="1"/>
  <c r="I13" i="1"/>
  <c r="J13" i="1" s="1"/>
  <c r="I14" i="1"/>
  <c r="J14" i="1" s="1"/>
  <c r="I15" i="1"/>
  <c r="J15" i="1" s="1"/>
  <c r="I16" i="1"/>
  <c r="I17" i="1"/>
  <c r="J17" i="1" s="1"/>
  <c r="I18" i="1"/>
  <c r="J18" i="1" s="1"/>
  <c r="I19" i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J19" i="1"/>
  <c r="H19" i="1"/>
  <c r="H18" i="1"/>
  <c r="H17" i="1"/>
  <c r="J16" i="1"/>
  <c r="H16" i="1"/>
  <c r="H15" i="1"/>
  <c r="H14" i="1"/>
  <c r="H13" i="1"/>
  <c r="J12" i="1"/>
  <c r="H12" i="1"/>
  <c r="J11" i="1"/>
  <c r="H11" i="1"/>
  <c r="H10" i="1"/>
  <c r="K38" i="1" l="1"/>
  <c r="C6" i="1" s="1"/>
</calcChain>
</file>

<file path=xl/sharedStrings.xml><?xml version="1.0" encoding="utf-8"?>
<sst xmlns="http://schemas.openxmlformats.org/spreadsheetml/2006/main" count="110" uniqueCount="58">
  <si>
    <t>№ п/п</t>
  </si>
  <si>
    <t>Наименование</t>
  </si>
  <si>
    <t>Кол-во</t>
  </si>
  <si>
    <t>НМЦК</t>
  </si>
  <si>
    <t>НМЦ</t>
  </si>
  <si>
    <t>Ед.изм</t>
  </si>
  <si>
    <t>шт</t>
  </si>
  <si>
    <t>Коэффициент вариации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</si>
  <si>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</si>
  <si>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</si>
  <si>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</si>
  <si>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</si>
  <si>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</si>
  <si>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</si>
  <si>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</si>
  <si>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</si>
  <si>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</si>
  <si>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</si>
  <si>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Цена 1 – коммерческое предложение поставщика</t>
  </si>
  <si>
    <t>Цена 2 – коммерческое предложение поставщика</t>
  </si>
  <si>
    <t>Цена 3 – коммерческое предложение поставщика</t>
  </si>
  <si>
    <t>Директор ________________М.Н. Эйдемиллер</t>
  </si>
  <si>
    <t>Поставка оборудования для оснащения предметных кабинетов</t>
  </si>
  <si>
    <t>Барометр-анероид</t>
  </si>
  <si>
    <t>Веб-камера на подвижном штативе</t>
  </si>
  <si>
    <t>Генератор звуковой</t>
  </si>
  <si>
    <t>Комплект посуды демонстрационной с принадлежностями</t>
  </si>
  <si>
    <t>Машина электрофорная</t>
  </si>
  <si>
    <t>Маятник Максвелла</t>
  </si>
  <si>
    <t>Набор демонстрационный волновых явлений</t>
  </si>
  <si>
    <t>Набор демонстрационный по механическим колебаниям</t>
  </si>
  <si>
    <t>Набор демонстрационный по механическим явлениям</t>
  </si>
  <si>
    <t>Набор спектральных трубок с источником питания</t>
  </si>
  <si>
    <t>Насос вакуумный Комовского</t>
  </si>
  <si>
    <t>Трубка Ньютона</t>
  </si>
  <si>
    <t>Ср. арфм. за ед., руб.</t>
  </si>
  <si>
    <t>Теллурий (Модель Солнце-Земля-Луна)</t>
  </si>
  <si>
    <t>Батарейный блок питания регулируемый (1,5-7,5В)</t>
  </si>
  <si>
    <t>Ведерко Архимеда (прибор для демонстрации закона Архимеда)</t>
  </si>
  <si>
    <t>Камера цифровая Levenhuk M35 BASE</t>
  </si>
  <si>
    <t>Астропланетарий Levenhuk LabZZ SP30</t>
  </si>
  <si>
    <t>Гигрометр психрометрический ВИТ-2</t>
  </si>
  <si>
    <t>Глобус Звёздного неба с подсветкой, d=32 см Globen</t>
  </si>
  <si>
    <t>Глобус физический «Классик Евро», диаметр 320 мм</t>
  </si>
  <si>
    <t>Динамометр двунаправленный (демонстрационный)</t>
  </si>
  <si>
    <t>Документ-камера VIISAN P4U</t>
  </si>
  <si>
    <t>Доска магнитно-маркерная 90х120 см, ПВХ-рамка, BRAUBERG</t>
  </si>
  <si>
    <t>Портреты физиков (35 шт, ф А3)</t>
  </si>
  <si>
    <t>Комплект проводов (8 штук)</t>
  </si>
  <si>
    <t>Модель «Небесная сфера»</t>
  </si>
  <si>
    <t>Модель «Строение Солнечной системы» (электрическая)</t>
  </si>
  <si>
    <t>Стол демонстрационный физический</t>
  </si>
  <si>
    <t>Телескоп Levenhuk Blitz 50 BASE</t>
  </si>
  <si>
    <t>1</t>
  </si>
  <si>
    <t>2</t>
  </si>
  <si>
    <t>3</t>
  </si>
  <si>
    <t>10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</si>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</sst>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topLeftCell="A20" workbookViewId="0">
      <selection activeCell="B37" sqref="B37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11" bestFit="1" customWidth="1"/>
    <col min="5" max="5" width="10.7109375" customWidth="1"/>
    <col min="6" max="6" width="11.85546875" style="1" customWidth="1"/>
    <col min="7" max="7" width="11.42578125" customWidth="1"/>
    <col min="8" max="8" width="15" customWidth="1"/>
    <col min="9" max="9" width="12.85546875" style="3" customWidth="1"/>
    <col min="10" max="11" width="12.5703125" customWidth="1"/>
    <col min="12" max="12" width="5" customWidth="1"/>
  </cols>
  <sheetData>
    <row r="1" spans="1:12" x14ac:dyDescent="0.2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2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s="21" customFormat="1" ht="12.75" x14ac:dyDescent="0.2">
      <c r="A3" s="30" t="s">
        <v>10</v>
      </c>
      <c r="B3" s="30"/>
      <c r="C3" s="31" t="s">
        <v>22</v>
      </c>
      <c r="D3" s="31"/>
      <c r="E3" s="31"/>
      <c r="F3" s="31"/>
      <c r="G3" s="31"/>
      <c r="H3" s="31"/>
      <c r="I3" s="31"/>
      <c r="J3" s="31"/>
      <c r="K3" s="31"/>
    </row>
    <row r="4" spans="1:12" s="21" customFormat="1" ht="26.25" customHeight="1" x14ac:dyDescent="0.2">
      <c r="A4" s="30" t="s">
        <v>11</v>
      </c>
      <c r="B4" s="30"/>
      <c r="C4" s="25" t="s">
        <v>12</v>
      </c>
      <c r="D4" s="25"/>
      <c r="E4" s="25"/>
      <c r="F4" s="25"/>
      <c r="G4" s="25"/>
      <c r="H4" s="25"/>
      <c r="I4" s="25"/>
      <c r="J4" s="25"/>
      <c r="K4" s="25"/>
    </row>
    <row r="5" spans="1:12" s="21" customFormat="1" ht="166.5" customHeight="1" x14ac:dyDescent="0.2">
      <c r="A5" s="30" t="s">
        <v>9</v>
      </c>
      <c r="B5" s="30"/>
      <c r="C5" s="25" t="s">
        <v>13</v>
      </c>
      <c r="D5" s="25"/>
      <c r="E5" s="25"/>
      <c r="F5" s="25"/>
      <c r="G5" s="25"/>
      <c r="H5" s="25"/>
      <c r="I5" s="25"/>
      <c r="J5" s="25"/>
      <c r="K5" s="25"/>
    </row>
    <row r="6" spans="1:12" s="21" customFormat="1" ht="15" customHeight="1" x14ac:dyDescent="0.2">
      <c r="A6" s="28" t="s">
        <v>14</v>
      </c>
      <c r="B6" s="29"/>
      <c r="C6" s="26">
        <f>K38</f>
        <v>497687</v>
      </c>
      <c r="D6" s="27"/>
      <c r="E6" s="27"/>
      <c r="F6" s="27"/>
      <c r="G6" s="27"/>
      <c r="H6" s="27"/>
      <c r="I6" s="27"/>
      <c r="J6" s="27"/>
      <c r="K6" s="27"/>
    </row>
    <row r="7" spans="1:12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2" ht="25.5" x14ac:dyDescent="0.25">
      <c r="A8" s="4" t="s">
        <v>0</v>
      </c>
      <c r="B8" s="4" t="s">
        <v>1</v>
      </c>
      <c r="C8" s="4" t="s">
        <v>5</v>
      </c>
      <c r="D8" s="4" t="s">
        <v>2</v>
      </c>
      <c r="E8" s="6" t="s">
        <v>15</v>
      </c>
      <c r="F8" s="6" t="s">
        <v>16</v>
      </c>
      <c r="G8" s="6" t="s">
        <v>17</v>
      </c>
      <c r="H8" s="4" t="s">
        <v>7</v>
      </c>
      <c r="I8" s="4" t="s">
        <v>35</v>
      </c>
      <c r="J8" s="4" t="s">
        <v>4</v>
      </c>
      <c r="K8" s="4" t="s">
        <v>3</v>
      </c>
    </row>
    <row r="9" spans="1:12" x14ac:dyDescent="0.25">
      <c r="A9" s="4">
        <v>1</v>
      </c>
      <c r="B9" s="5" t="s">
        <v>36</v>
      </c>
      <c r="C9" s="10" t="s">
        <v>53</v>
      </c>
      <c r="D9" s="10" t="s">
        <v>6</v>
      </c>
      <c r="E9" s="8">
        <v>5393</v>
      </c>
      <c r="F9" s="8">
        <v>5609</v>
      </c>
      <c r="G9" s="8">
        <v>5825</v>
      </c>
      <c r="H9" s="7">
        <f>STDEVA(E9:G9)/(SUM(E9:G9)/COUNTIF(E9:G9,"&gt;0"))</f>
        <v>3.850953824211089E-2</v>
      </c>
      <c r="I9" s="8">
        <f>AVERAGE(E9:G9)</f>
        <v>5609</v>
      </c>
      <c r="J9" s="12">
        <f>I9</f>
        <v>5609</v>
      </c>
      <c r="K9" s="8">
        <f>ROUND(E9*C9,2)</f>
        <v>5393</v>
      </c>
      <c r="L9" s="9"/>
    </row>
    <row r="10" spans="1:12" x14ac:dyDescent="0.25">
      <c r="A10" s="4">
        <v>2</v>
      </c>
      <c r="B10" s="5" t="s">
        <v>23</v>
      </c>
      <c r="C10" s="10" t="s">
        <v>53</v>
      </c>
      <c r="D10" s="10" t="s">
        <v>6</v>
      </c>
      <c r="E10" s="8">
        <v>7735</v>
      </c>
      <c r="F10" s="8">
        <v>8277</v>
      </c>
      <c r="G10" s="8">
        <v>8277</v>
      </c>
      <c r="H10" s="7">
        <f t="shared" ref="H10:H37" si="0">STDEVA(E10:G10)/(SUM(E10:G10)/COUNTIF(E10:G10,"&gt;0"))</f>
        <v>3.8650069484224607E-2</v>
      </c>
      <c r="I10" s="8">
        <f t="shared" ref="I10:I37" si="1">AVERAGE(E10:G10)</f>
        <v>8096.333333333333</v>
      </c>
      <c r="J10" s="12">
        <f t="shared" ref="J10:J37" si="2">I10</f>
        <v>8096.333333333333</v>
      </c>
      <c r="K10" s="8">
        <f t="shared" ref="K10:K37" si="3">ROUND(E10*C10,2)</f>
        <v>7735</v>
      </c>
      <c r="L10" s="9"/>
    </row>
    <row r="11" spans="1:12" ht="25.5" x14ac:dyDescent="0.25">
      <c r="A11" s="4">
        <v>3</v>
      </c>
      <c r="B11" s="5" t="s">
        <v>37</v>
      </c>
      <c r="C11" s="10" t="s">
        <v>53</v>
      </c>
      <c r="D11" s="10" t="s">
        <v>6</v>
      </c>
      <c r="E11" s="8">
        <v>2600</v>
      </c>
      <c r="F11" s="8">
        <v>2834</v>
      </c>
      <c r="G11" s="8">
        <v>2652</v>
      </c>
      <c r="H11" s="7">
        <f t="shared" si="0"/>
        <v>4.5586645912404584E-2</v>
      </c>
      <c r="I11" s="8">
        <f t="shared" si="1"/>
        <v>2695.3333333333335</v>
      </c>
      <c r="J11" s="12">
        <f t="shared" si="2"/>
        <v>2695.3333333333335</v>
      </c>
      <c r="K11" s="8">
        <f t="shared" si="3"/>
        <v>2600</v>
      </c>
      <c r="L11" s="9"/>
    </row>
    <row r="12" spans="1:12" x14ac:dyDescent="0.25">
      <c r="A12" s="4">
        <v>4</v>
      </c>
      <c r="B12" s="5" t="s">
        <v>24</v>
      </c>
      <c r="C12" s="10" t="s">
        <v>54</v>
      </c>
      <c r="D12" s="10" t="s">
        <v>6</v>
      </c>
      <c r="E12" s="8">
        <v>8970</v>
      </c>
      <c r="F12" s="8">
        <v>9419</v>
      </c>
      <c r="G12" s="8">
        <v>9329</v>
      </c>
      <c r="H12" s="7">
        <f t="shared" si="0"/>
        <v>2.5710804857162338E-2</v>
      </c>
      <c r="I12" s="8">
        <f t="shared" si="1"/>
        <v>9239.3333333333339</v>
      </c>
      <c r="J12" s="12">
        <f t="shared" si="2"/>
        <v>9239.3333333333339</v>
      </c>
      <c r="K12" s="8">
        <f t="shared" si="3"/>
        <v>17940</v>
      </c>
      <c r="L12" s="9"/>
    </row>
    <row r="13" spans="1:12" ht="25.5" x14ac:dyDescent="0.25">
      <c r="A13" s="4">
        <v>5</v>
      </c>
      <c r="B13" s="5" t="s">
        <v>38</v>
      </c>
      <c r="C13" s="10" t="s">
        <v>54</v>
      </c>
      <c r="D13" s="10" t="s">
        <v>6</v>
      </c>
      <c r="E13" s="8">
        <v>1950</v>
      </c>
      <c r="F13" s="8">
        <v>2028</v>
      </c>
      <c r="G13" s="8">
        <v>2087</v>
      </c>
      <c r="H13" s="7">
        <f t="shared" si="0"/>
        <v>3.3991377843836233E-2</v>
      </c>
      <c r="I13" s="8">
        <f t="shared" si="1"/>
        <v>2021.6666666666667</v>
      </c>
      <c r="J13" s="12">
        <f t="shared" si="2"/>
        <v>2021.6666666666667</v>
      </c>
      <c r="K13" s="8">
        <f t="shared" si="3"/>
        <v>3900</v>
      </c>
      <c r="L13" s="9"/>
    </row>
    <row r="14" spans="1:12" x14ac:dyDescent="0.25">
      <c r="A14" s="4">
        <v>6</v>
      </c>
      <c r="B14" s="5" t="s">
        <v>39</v>
      </c>
      <c r="C14" s="10" t="s">
        <v>54</v>
      </c>
      <c r="D14" s="10" t="s">
        <v>6</v>
      </c>
      <c r="E14" s="8">
        <v>13505</v>
      </c>
      <c r="F14" s="8">
        <v>14451</v>
      </c>
      <c r="G14" s="8">
        <v>14721</v>
      </c>
      <c r="H14" s="7">
        <f t="shared" si="0"/>
        <v>4.4887133424823165E-2</v>
      </c>
      <c r="I14" s="8">
        <f t="shared" si="1"/>
        <v>14225.666666666666</v>
      </c>
      <c r="J14" s="12">
        <f t="shared" si="2"/>
        <v>14225.666666666666</v>
      </c>
      <c r="K14" s="8">
        <f t="shared" si="3"/>
        <v>27010</v>
      </c>
      <c r="L14" s="9"/>
    </row>
    <row r="15" spans="1:12" x14ac:dyDescent="0.25">
      <c r="A15" s="4">
        <v>7</v>
      </c>
      <c r="B15" s="5" t="s">
        <v>40</v>
      </c>
      <c r="C15" s="10" t="s">
        <v>53</v>
      </c>
      <c r="D15" s="10" t="s">
        <v>6</v>
      </c>
      <c r="E15" s="8">
        <v>15210</v>
      </c>
      <c r="F15" s="8">
        <v>15819</v>
      </c>
      <c r="G15" s="8">
        <v>15971</v>
      </c>
      <c r="H15" s="7">
        <f t="shared" si="0"/>
        <v>2.5705606006706468E-2</v>
      </c>
      <c r="I15" s="8">
        <f t="shared" si="1"/>
        <v>15666.666666666666</v>
      </c>
      <c r="J15" s="12">
        <f t="shared" si="2"/>
        <v>15666.666666666666</v>
      </c>
      <c r="K15" s="8">
        <f t="shared" si="3"/>
        <v>15210</v>
      </c>
      <c r="L15" s="9"/>
    </row>
    <row r="16" spans="1:12" x14ac:dyDescent="0.25">
      <c r="A16" s="4">
        <v>8</v>
      </c>
      <c r="B16" s="5" t="s">
        <v>25</v>
      </c>
      <c r="C16" s="10" t="s">
        <v>53</v>
      </c>
      <c r="D16" s="10" t="s">
        <v>6</v>
      </c>
      <c r="E16" s="8">
        <v>15587</v>
      </c>
      <c r="F16" s="8">
        <v>15743</v>
      </c>
      <c r="G16" s="8">
        <v>16211</v>
      </c>
      <c r="H16" s="7">
        <f t="shared" si="0"/>
        <v>2.0492200158813447E-2</v>
      </c>
      <c r="I16" s="8">
        <f t="shared" si="1"/>
        <v>15847</v>
      </c>
      <c r="J16" s="12">
        <f t="shared" si="2"/>
        <v>15847</v>
      </c>
      <c r="K16" s="8">
        <f t="shared" si="3"/>
        <v>15587</v>
      </c>
      <c r="L16" s="9"/>
    </row>
    <row r="17" spans="1:12" x14ac:dyDescent="0.25">
      <c r="A17" s="4">
        <v>9</v>
      </c>
      <c r="B17" s="5" t="s">
        <v>41</v>
      </c>
      <c r="C17" s="10" t="s">
        <v>54</v>
      </c>
      <c r="D17" s="10" t="s">
        <v>6</v>
      </c>
      <c r="E17" s="8">
        <v>1495</v>
      </c>
      <c r="F17" s="8">
        <v>1615</v>
      </c>
      <c r="G17" s="8">
        <v>1600</v>
      </c>
      <c r="H17" s="7">
        <f t="shared" si="0"/>
        <v>4.1645531307713445E-2</v>
      </c>
      <c r="I17" s="8">
        <f t="shared" si="1"/>
        <v>1570</v>
      </c>
      <c r="J17" s="12">
        <f t="shared" si="2"/>
        <v>1570</v>
      </c>
      <c r="K17" s="8">
        <f t="shared" si="3"/>
        <v>2990</v>
      </c>
      <c r="L17" s="9"/>
    </row>
    <row r="18" spans="1:12" ht="25.5" x14ac:dyDescent="0.25">
      <c r="A18" s="4">
        <v>10</v>
      </c>
      <c r="B18" s="5" t="s">
        <v>42</v>
      </c>
      <c r="C18" s="10" t="s">
        <v>55</v>
      </c>
      <c r="D18" s="10" t="s">
        <v>6</v>
      </c>
      <c r="E18" s="8">
        <v>2224</v>
      </c>
      <c r="F18" s="8">
        <v>2380</v>
      </c>
      <c r="G18" s="8">
        <v>2313</v>
      </c>
      <c r="H18" s="7">
        <f t="shared" si="0"/>
        <v>3.3941645186998853E-2</v>
      </c>
      <c r="I18" s="8">
        <f t="shared" si="1"/>
        <v>2305.6666666666665</v>
      </c>
      <c r="J18" s="12">
        <f t="shared" si="2"/>
        <v>2305.6666666666665</v>
      </c>
      <c r="K18" s="8">
        <f t="shared" si="3"/>
        <v>6672</v>
      </c>
      <c r="L18" s="9"/>
    </row>
    <row r="19" spans="1:12" ht="25.5" x14ac:dyDescent="0.25">
      <c r="A19" s="4">
        <v>11</v>
      </c>
      <c r="B19" s="5" t="s">
        <v>43</v>
      </c>
      <c r="C19" s="10" t="s">
        <v>55</v>
      </c>
      <c r="D19" s="10" t="s">
        <v>6</v>
      </c>
      <c r="E19" s="8">
        <v>1470</v>
      </c>
      <c r="F19" s="8">
        <v>1617</v>
      </c>
      <c r="G19" s="8">
        <v>1485</v>
      </c>
      <c r="H19" s="7">
        <f t="shared" si="0"/>
        <v>5.3076648672097493E-2</v>
      </c>
      <c r="I19" s="8">
        <f t="shared" si="1"/>
        <v>1524</v>
      </c>
      <c r="J19" s="12">
        <f t="shared" si="2"/>
        <v>1524</v>
      </c>
      <c r="K19" s="8">
        <f t="shared" si="3"/>
        <v>4410</v>
      </c>
      <c r="L19" s="9"/>
    </row>
    <row r="20" spans="1:12" ht="25.5" x14ac:dyDescent="0.25">
      <c r="A20" s="4">
        <v>12</v>
      </c>
      <c r="B20" s="5" t="s">
        <v>44</v>
      </c>
      <c r="C20" s="10" t="s">
        <v>54</v>
      </c>
      <c r="D20" s="10" t="s">
        <v>6</v>
      </c>
      <c r="E20" s="8">
        <v>1750</v>
      </c>
      <c r="F20" s="8">
        <v>1855</v>
      </c>
      <c r="G20" s="8">
        <v>1890</v>
      </c>
      <c r="H20" s="7">
        <f t="shared" si="0"/>
        <v>3.9777057314639479E-2</v>
      </c>
      <c r="I20" s="8">
        <f t="shared" si="1"/>
        <v>1831.6666666666667</v>
      </c>
      <c r="J20" s="12">
        <f t="shared" si="2"/>
        <v>1831.6666666666667</v>
      </c>
      <c r="K20" s="8">
        <f t="shared" si="3"/>
        <v>3500</v>
      </c>
      <c r="L20" s="9"/>
    </row>
    <row r="21" spans="1:12" x14ac:dyDescent="0.25">
      <c r="A21" s="4">
        <v>13</v>
      </c>
      <c r="B21" s="5" t="s">
        <v>45</v>
      </c>
      <c r="C21" s="10" t="s">
        <v>55</v>
      </c>
      <c r="D21" s="10" t="s">
        <v>6</v>
      </c>
      <c r="E21" s="8">
        <v>21600</v>
      </c>
      <c r="F21" s="8">
        <v>23112</v>
      </c>
      <c r="G21" s="8">
        <v>23112</v>
      </c>
      <c r="H21" s="7">
        <f t="shared" si="0"/>
        <v>3.8612597620962232E-2</v>
      </c>
      <c r="I21" s="8">
        <f t="shared" si="1"/>
        <v>22608</v>
      </c>
      <c r="J21" s="12">
        <f t="shared" si="2"/>
        <v>22608</v>
      </c>
      <c r="K21" s="8">
        <f t="shared" si="3"/>
        <v>64800</v>
      </c>
      <c r="L21" s="9"/>
    </row>
    <row r="22" spans="1:12" ht="25.5" x14ac:dyDescent="0.25">
      <c r="A22" s="4">
        <v>14</v>
      </c>
      <c r="B22" s="5" t="s">
        <v>46</v>
      </c>
      <c r="C22" s="10" t="s">
        <v>55</v>
      </c>
      <c r="D22" s="10" t="s">
        <v>6</v>
      </c>
      <c r="E22" s="8">
        <v>4300</v>
      </c>
      <c r="F22" s="8">
        <v>4515</v>
      </c>
      <c r="G22" s="8">
        <v>4730</v>
      </c>
      <c r="H22" s="7">
        <f t="shared" si="0"/>
        <v>4.7619047619047616E-2</v>
      </c>
      <c r="I22" s="8">
        <f t="shared" si="1"/>
        <v>4515</v>
      </c>
      <c r="J22" s="12">
        <f t="shared" si="2"/>
        <v>4515</v>
      </c>
      <c r="K22" s="8">
        <f t="shared" si="3"/>
        <v>12900</v>
      </c>
      <c r="L22" s="9"/>
    </row>
    <row r="23" spans="1:12" x14ac:dyDescent="0.25">
      <c r="A23" s="4">
        <v>15</v>
      </c>
      <c r="B23" s="5" t="s">
        <v>47</v>
      </c>
      <c r="C23" s="10" t="s">
        <v>53</v>
      </c>
      <c r="D23" s="10" t="s">
        <v>6</v>
      </c>
      <c r="E23" s="8">
        <v>3360</v>
      </c>
      <c r="F23" s="8">
        <v>3528</v>
      </c>
      <c r="G23" s="8">
        <v>3562</v>
      </c>
      <c r="H23" s="7">
        <f t="shared" si="0"/>
        <v>3.1049055758020472E-2</v>
      </c>
      <c r="I23" s="8">
        <f t="shared" si="1"/>
        <v>3483.3333333333335</v>
      </c>
      <c r="J23" s="12">
        <f t="shared" si="2"/>
        <v>3483.3333333333335</v>
      </c>
      <c r="K23" s="8">
        <f t="shared" si="3"/>
        <v>3360</v>
      </c>
      <c r="L23" s="9"/>
    </row>
    <row r="24" spans="1:12" ht="25.5" x14ac:dyDescent="0.25">
      <c r="A24" s="4">
        <v>16</v>
      </c>
      <c r="B24" s="5" t="s">
        <v>26</v>
      </c>
      <c r="C24" s="10" t="s">
        <v>53</v>
      </c>
      <c r="D24" s="10" t="s">
        <v>6</v>
      </c>
      <c r="E24" s="8">
        <v>5265</v>
      </c>
      <c r="F24" s="8">
        <v>5581</v>
      </c>
      <c r="G24" s="8">
        <v>5634</v>
      </c>
      <c r="H24" s="7">
        <f t="shared" si="0"/>
        <v>3.6318610495567935E-2</v>
      </c>
      <c r="I24" s="8">
        <f t="shared" si="1"/>
        <v>5493.333333333333</v>
      </c>
      <c r="J24" s="12">
        <f t="shared" si="2"/>
        <v>5493.333333333333</v>
      </c>
      <c r="K24" s="8">
        <f t="shared" si="3"/>
        <v>5265</v>
      </c>
      <c r="L24" s="9"/>
    </row>
    <row r="25" spans="1:12" x14ac:dyDescent="0.25">
      <c r="A25" s="4">
        <v>17</v>
      </c>
      <c r="B25" s="5" t="s">
        <v>48</v>
      </c>
      <c r="C25" s="10" t="s">
        <v>56</v>
      </c>
      <c r="D25" s="10" t="s">
        <v>6</v>
      </c>
      <c r="E25" s="8">
        <v>1040</v>
      </c>
      <c r="F25" s="8">
        <v>1144</v>
      </c>
      <c r="G25" s="8">
        <v>1092</v>
      </c>
      <c r="H25" s="7">
        <f t="shared" si="0"/>
        <v>4.7619047619047616E-2</v>
      </c>
      <c r="I25" s="8">
        <f t="shared" si="1"/>
        <v>1092</v>
      </c>
      <c r="J25" s="12">
        <f t="shared" si="2"/>
        <v>1092</v>
      </c>
      <c r="K25" s="8">
        <f t="shared" si="3"/>
        <v>10400</v>
      </c>
      <c r="L25" s="9"/>
    </row>
    <row r="26" spans="1:12" x14ac:dyDescent="0.25">
      <c r="A26" s="4">
        <v>18</v>
      </c>
      <c r="B26" s="5" t="s">
        <v>27</v>
      </c>
      <c r="C26" s="10" t="s">
        <v>57</v>
      </c>
      <c r="D26" s="10" t="s">
        <v>6</v>
      </c>
      <c r="E26" s="8">
        <v>7150</v>
      </c>
      <c r="F26" s="8">
        <v>7365</v>
      </c>
      <c r="G26" s="8">
        <v>7508</v>
      </c>
      <c r="H26" s="7">
        <f t="shared" si="0"/>
        <v>2.4547427283381707E-2</v>
      </c>
      <c r="I26" s="8">
        <f t="shared" si="1"/>
        <v>7341</v>
      </c>
      <c r="J26" s="12">
        <f t="shared" si="2"/>
        <v>7341</v>
      </c>
      <c r="K26" s="8">
        <f t="shared" si="3"/>
        <v>28600</v>
      </c>
      <c r="L26" s="9"/>
    </row>
    <row r="27" spans="1:12" x14ac:dyDescent="0.25">
      <c r="A27" s="4">
        <v>19</v>
      </c>
      <c r="B27" s="5" t="s">
        <v>28</v>
      </c>
      <c r="C27" s="10" t="s">
        <v>54</v>
      </c>
      <c r="D27" s="10" t="s">
        <v>6</v>
      </c>
      <c r="E27" s="8">
        <v>3380</v>
      </c>
      <c r="F27" s="8">
        <v>3482</v>
      </c>
      <c r="G27" s="8">
        <v>3583</v>
      </c>
      <c r="H27" s="7">
        <f t="shared" si="0"/>
        <v>2.9152822549028547E-2</v>
      </c>
      <c r="I27" s="8">
        <f t="shared" si="1"/>
        <v>3481.6666666666665</v>
      </c>
      <c r="J27" s="12">
        <f t="shared" si="2"/>
        <v>3481.6666666666665</v>
      </c>
      <c r="K27" s="8">
        <f t="shared" si="3"/>
        <v>6760</v>
      </c>
      <c r="L27" s="9"/>
    </row>
    <row r="28" spans="1:12" x14ac:dyDescent="0.25">
      <c r="A28" s="4">
        <v>20</v>
      </c>
      <c r="B28" s="5" t="s">
        <v>49</v>
      </c>
      <c r="C28" s="10" t="s">
        <v>53</v>
      </c>
      <c r="D28" s="10" t="s">
        <v>6</v>
      </c>
      <c r="E28" s="8">
        <v>7425</v>
      </c>
      <c r="F28" s="8">
        <v>7648</v>
      </c>
      <c r="G28" s="8">
        <v>7648</v>
      </c>
      <c r="H28" s="7">
        <f t="shared" si="0"/>
        <v>1.6999574406401992E-2</v>
      </c>
      <c r="I28" s="8">
        <f t="shared" si="1"/>
        <v>7573.666666666667</v>
      </c>
      <c r="J28" s="12">
        <f t="shared" si="2"/>
        <v>7573.666666666667</v>
      </c>
      <c r="K28" s="8">
        <f t="shared" si="3"/>
        <v>7425</v>
      </c>
      <c r="L28" s="9"/>
    </row>
    <row r="29" spans="1:12" ht="25.5" x14ac:dyDescent="0.25">
      <c r="A29" s="4">
        <v>21</v>
      </c>
      <c r="B29" s="5" t="s">
        <v>50</v>
      </c>
      <c r="C29" s="10" t="s">
        <v>53</v>
      </c>
      <c r="D29" s="10" t="s">
        <v>6</v>
      </c>
      <c r="E29" s="8">
        <v>37420</v>
      </c>
      <c r="F29" s="8">
        <v>40414</v>
      </c>
      <c r="G29" s="8">
        <v>38543</v>
      </c>
      <c r="H29" s="7">
        <f t="shared" si="0"/>
        <v>3.8989476137129761E-2</v>
      </c>
      <c r="I29" s="8">
        <f t="shared" si="1"/>
        <v>38792.333333333336</v>
      </c>
      <c r="J29" s="12">
        <f t="shared" si="2"/>
        <v>38792.333333333336</v>
      </c>
      <c r="K29" s="8">
        <f t="shared" si="3"/>
        <v>37420</v>
      </c>
      <c r="L29" s="9"/>
    </row>
    <row r="30" spans="1:12" x14ac:dyDescent="0.25">
      <c r="A30" s="4">
        <v>22</v>
      </c>
      <c r="B30" s="5" t="s">
        <v>29</v>
      </c>
      <c r="C30" s="10" t="s">
        <v>53</v>
      </c>
      <c r="D30" s="10" t="s">
        <v>6</v>
      </c>
      <c r="E30" s="8">
        <v>30360</v>
      </c>
      <c r="F30" s="8">
        <v>31878</v>
      </c>
      <c r="G30" s="8">
        <v>33093</v>
      </c>
      <c r="H30" s="7">
        <f t="shared" si="0"/>
        <v>4.3090805762702196E-2</v>
      </c>
      <c r="I30" s="8">
        <f t="shared" si="1"/>
        <v>31777</v>
      </c>
      <c r="J30" s="12">
        <f t="shared" si="2"/>
        <v>31777</v>
      </c>
      <c r="K30" s="8">
        <f t="shared" si="3"/>
        <v>30360</v>
      </c>
      <c r="L30" s="9"/>
    </row>
    <row r="31" spans="1:12" ht="25.5" x14ac:dyDescent="0.25">
      <c r="A31" s="4">
        <v>23</v>
      </c>
      <c r="B31" s="5" t="s">
        <v>30</v>
      </c>
      <c r="C31" s="10" t="s">
        <v>53</v>
      </c>
      <c r="D31" s="10" t="s">
        <v>6</v>
      </c>
      <c r="E31" s="8">
        <v>30360</v>
      </c>
      <c r="F31" s="8">
        <v>32789</v>
      </c>
      <c r="G31" s="8">
        <v>31271</v>
      </c>
      <c r="H31" s="7">
        <f t="shared" si="0"/>
        <v>3.8987783964147704E-2</v>
      </c>
      <c r="I31" s="8">
        <f t="shared" si="1"/>
        <v>31473.333333333332</v>
      </c>
      <c r="J31" s="12">
        <f t="shared" si="2"/>
        <v>31473.333333333332</v>
      </c>
      <c r="K31" s="8">
        <f t="shared" si="3"/>
        <v>30360</v>
      </c>
      <c r="L31" s="9"/>
    </row>
    <row r="32" spans="1:12" ht="25.5" x14ac:dyDescent="0.25">
      <c r="A32" s="4">
        <v>24</v>
      </c>
      <c r="B32" s="5" t="s">
        <v>31</v>
      </c>
      <c r="C32" s="10" t="s">
        <v>53</v>
      </c>
      <c r="D32" s="10" t="s">
        <v>6</v>
      </c>
      <c r="E32" s="8">
        <v>46680</v>
      </c>
      <c r="F32" s="8">
        <v>50415</v>
      </c>
      <c r="G32" s="8">
        <v>50415</v>
      </c>
      <c r="H32" s="7">
        <f t="shared" si="0"/>
        <v>4.3856075969559732E-2</v>
      </c>
      <c r="I32" s="8">
        <f t="shared" si="1"/>
        <v>49170</v>
      </c>
      <c r="J32" s="12">
        <f t="shared" si="2"/>
        <v>49170</v>
      </c>
      <c r="K32" s="8">
        <f t="shared" si="3"/>
        <v>46680</v>
      </c>
      <c r="L32" s="9"/>
    </row>
    <row r="33" spans="1:12" ht="25.5" x14ac:dyDescent="0.25">
      <c r="A33" s="4">
        <v>25</v>
      </c>
      <c r="B33" s="5" t="s">
        <v>32</v>
      </c>
      <c r="C33" s="10" t="s">
        <v>53</v>
      </c>
      <c r="D33" s="10" t="s">
        <v>6</v>
      </c>
      <c r="E33" s="8">
        <v>28600</v>
      </c>
      <c r="F33" s="8">
        <v>31460</v>
      </c>
      <c r="G33" s="8">
        <v>30030</v>
      </c>
      <c r="H33" s="7">
        <f t="shared" si="0"/>
        <v>4.7619047619047616E-2</v>
      </c>
      <c r="I33" s="8">
        <f t="shared" si="1"/>
        <v>30030</v>
      </c>
      <c r="J33" s="12">
        <f t="shared" si="2"/>
        <v>30030</v>
      </c>
      <c r="K33" s="8">
        <f t="shared" si="3"/>
        <v>28600</v>
      </c>
      <c r="L33" s="9"/>
    </row>
    <row r="34" spans="1:12" x14ac:dyDescent="0.25">
      <c r="A34" s="4">
        <v>26</v>
      </c>
      <c r="B34" s="5" t="s">
        <v>33</v>
      </c>
      <c r="C34" s="10" t="s">
        <v>53</v>
      </c>
      <c r="D34" s="10" t="s">
        <v>6</v>
      </c>
      <c r="E34" s="8">
        <v>12350</v>
      </c>
      <c r="F34" s="8">
        <v>12474</v>
      </c>
      <c r="G34" s="8">
        <v>13338</v>
      </c>
      <c r="H34" s="7">
        <f t="shared" si="0"/>
        <v>4.230984043187825E-2</v>
      </c>
      <c r="I34" s="8">
        <f t="shared" si="1"/>
        <v>12720.666666666666</v>
      </c>
      <c r="J34" s="12">
        <f t="shared" si="2"/>
        <v>12720.666666666666</v>
      </c>
      <c r="K34" s="8">
        <f t="shared" si="3"/>
        <v>12350</v>
      </c>
      <c r="L34" s="9"/>
    </row>
    <row r="35" spans="1:12" x14ac:dyDescent="0.25">
      <c r="A35" s="4">
        <v>27</v>
      </c>
      <c r="B35" s="5" t="s">
        <v>51</v>
      </c>
      <c r="C35" s="10" t="s">
        <v>53</v>
      </c>
      <c r="D35" s="10" t="s">
        <v>6</v>
      </c>
      <c r="E35" s="8">
        <v>30000</v>
      </c>
      <c r="F35" s="8">
        <v>30600</v>
      </c>
      <c r="G35" s="8">
        <v>32400</v>
      </c>
      <c r="H35" s="7">
        <f t="shared" si="0"/>
        <v>4.0290309667086445E-2</v>
      </c>
      <c r="I35" s="8">
        <f t="shared" si="1"/>
        <v>31000</v>
      </c>
      <c r="J35" s="12">
        <f t="shared" si="2"/>
        <v>31000</v>
      </c>
      <c r="K35" s="8">
        <f t="shared" si="3"/>
        <v>30000</v>
      </c>
      <c r="L35" s="9"/>
    </row>
    <row r="36" spans="1:12" x14ac:dyDescent="0.25">
      <c r="A36" s="4">
        <v>28</v>
      </c>
      <c r="B36" s="5" t="s">
        <v>52</v>
      </c>
      <c r="C36" s="10" t="s">
        <v>54</v>
      </c>
      <c r="D36" s="10" t="s">
        <v>6</v>
      </c>
      <c r="E36" s="8">
        <v>8100</v>
      </c>
      <c r="F36" s="8">
        <v>8667</v>
      </c>
      <c r="G36" s="8">
        <v>8910</v>
      </c>
      <c r="H36" s="7">
        <f t="shared" si="0"/>
        <v>4.8564051477415306E-2</v>
      </c>
      <c r="I36" s="8">
        <f t="shared" si="1"/>
        <v>8559</v>
      </c>
      <c r="J36" s="12">
        <f t="shared" si="2"/>
        <v>8559</v>
      </c>
      <c r="K36" s="8">
        <f t="shared" si="3"/>
        <v>16200</v>
      </c>
      <c r="L36" s="9"/>
    </row>
    <row r="37" spans="1:12" x14ac:dyDescent="0.25">
      <c r="A37" s="4">
        <v>29</v>
      </c>
      <c r="B37" s="5" t="s">
        <v>34</v>
      </c>
      <c r="C37" s="10" t="s">
        <v>55</v>
      </c>
      <c r="D37" s="10" t="s">
        <v>6</v>
      </c>
      <c r="E37" s="8">
        <v>4420</v>
      </c>
      <c r="F37" s="8">
        <v>4774</v>
      </c>
      <c r="G37" s="8">
        <v>4465</v>
      </c>
      <c r="H37" s="7">
        <f t="shared" si="0"/>
        <v>4.2325856824465137E-2</v>
      </c>
      <c r="I37" s="8">
        <f t="shared" si="1"/>
        <v>4553</v>
      </c>
      <c r="J37" s="12">
        <f t="shared" si="2"/>
        <v>4553</v>
      </c>
      <c r="K37" s="8">
        <f t="shared" si="3"/>
        <v>13260</v>
      </c>
      <c r="L37" s="9"/>
    </row>
    <row r="38" spans="1:12" x14ac:dyDescent="0.25">
      <c r="A38" s="14"/>
      <c r="B38" s="15"/>
      <c r="C38" s="16"/>
      <c r="D38" s="16"/>
      <c r="E38" s="17"/>
      <c r="F38" s="17"/>
      <c r="G38" s="17"/>
      <c r="H38" s="18"/>
      <c r="I38" s="17"/>
      <c r="J38" s="19"/>
      <c r="K38" s="19">
        <f>SUM(K9:K37)</f>
        <v>497687</v>
      </c>
      <c r="L38" s="9"/>
    </row>
    <row r="39" spans="1:12" x14ac:dyDescent="0.25">
      <c r="A39" s="14"/>
      <c r="B39" s="15"/>
      <c r="C39" s="16"/>
      <c r="D39" s="16"/>
      <c r="E39" s="17"/>
      <c r="F39" s="17"/>
      <c r="G39" s="17"/>
      <c r="H39" s="18"/>
      <c r="I39" s="17"/>
      <c r="J39" s="19"/>
      <c r="K39" s="17"/>
      <c r="L39" s="9"/>
    </row>
    <row r="40" spans="1:12" x14ac:dyDescent="0.25">
      <c r="B40" s="22" t="s">
        <v>18</v>
      </c>
      <c r="C40" s="23"/>
      <c r="K40" s="13"/>
    </row>
    <row r="41" spans="1:12" x14ac:dyDescent="0.25">
      <c r="B41" s="22" t="s">
        <v>19</v>
      </c>
      <c r="C41" s="23"/>
      <c r="K41" s="13"/>
    </row>
    <row r="42" spans="1:12" x14ac:dyDescent="0.25">
      <c r="B42" s="22" t="s">
        <v>20</v>
      </c>
      <c r="C42" s="23"/>
    </row>
    <row r="45" spans="1:12" x14ac:dyDescent="0.25">
      <c r="B45" s="2" t="s">
        <v>21</v>
      </c>
    </row>
  </sheetData>
  <mergeCells count="11">
    <mergeCell ref="A2:B2"/>
    <mergeCell ref="C5:K5"/>
    <mergeCell ref="C6:K6"/>
    <mergeCell ref="A6:B6"/>
    <mergeCell ref="A1:K1"/>
    <mergeCell ref="A3:B3"/>
    <mergeCell ref="A4:B4"/>
    <mergeCell ref="A5:B5"/>
    <mergeCell ref="C2:K2"/>
    <mergeCell ref="C3:K3"/>
    <mergeCell ref="C4:K4"/>
  </mergeCells>
  <phoneticPr fontId="5" type="noConversion"/>
  <conditionalFormatting sqref="H9:H39">
    <cfRule type="cellIs" dxfId="0" priority="1" stopIfTrue="1" operator="greaterThan">
      <formula>0.33</formula>
    </cfRule>
  </conditionalFormatting>
  <pageMargins left="0.25" right="0.25" top="0.75" bottom="0.75" header="0.3" footer="0.3"/>
  <pageSetup paperSize="9" scale="91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2026-03-11T08:48:14Z</dcterms:modified>
</cp:coreProperties>
</file>