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435"/>
  </bookViews>
  <sheets>
    <sheet name="Лист1" sheetId="1" r:id="rId1"/>
  </sheets>
  <calcPr calcId="152511"/>
</workbook>
</file>

<file path=xl/calcChain.xml><?xml version="1.0" encoding="utf-8"?>
<calcChain xmlns="http://schemas.openxmlformats.org/spreadsheetml/2006/main">
  <c r="F7" i="1" l="1"/>
  <c r="E7" i="1"/>
  <c r="D7" i="1"/>
  <c r="J7" i="1" l="1"/>
  <c r="I6" i="1" l="1"/>
  <c r="L6" i="1"/>
  <c r="O6" i="1" s="1"/>
  <c r="M6" i="1"/>
  <c r="N6" i="1" l="1"/>
  <c r="O8" i="1"/>
</calcChain>
</file>

<file path=xl/sharedStrings.xml><?xml version="1.0" encoding="utf-8"?>
<sst xmlns="http://schemas.openxmlformats.org/spreadsheetml/2006/main" count="29" uniqueCount="29">
  <si>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</si>
  <si>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</si>
  <si>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</si>
  <si>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</si>
  <si>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Определение однородности совокупности значений выявленных цен</t>
  </si>
  <si>
    <t xml:space="preserve">                  , руб. </t>
  </si>
  <si>
    <t>ИЦИ №2</t>
  </si>
  <si>
    <t>ИЦИ №3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</si>
  <si>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</si>
  <si>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</si>
  <si>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</si>
  <si>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</si>
  <si>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</si>
  <si>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тел. 246-32-08</t>
  </si>
  <si>
    <t xml:space="preserve">ИЦИ №1 </t>
  </si>
  <si>
    <t>Специалист по закупкам</t>
  </si>
  <si>
    <t>Буквина Т.В.</t>
  </si>
  <si>
    <t>Цена договора с наименьшим предложением</t>
  </si>
  <si>
    <t>ОКПД2</t>
  </si>
  <si>
    <t>9=4+5+6+7+8</t>
  </si>
  <si>
    <t>11 = кол-во ответов ИЦИ</t>
  </si>
  <si>
    <t>12= 9/11</t>
  </si>
  <si>
    <t>15=10*12</t>
  </si>
  <si>
    <t>с предварительным выбором оператора</t>
  </si>
  <si>
    <t>Оказание услуг междугородной и международной телефонной связи</t>
  </si>
  <si>
    <t>Расчет НМЦК на оказание услуг междугородней и международной связи</t>
  </si>
  <si>
    <t>n - кол-во значений, используемых в расчете</t>
  </si>
  <si>
    <r>
      <t xml:space="preserve">Особенности определения начальной (максимальной) цены контракта, цены контракта, заключаемого с единственным поставщиком (подрядчиком, исполнителем),начальной цены единицы товара   обусловлены п. 7 (в) Постановления Правительства Российской Федерации от 23 декабря 2024 г. N 1875, при применении метода сопоставимых рыночных цен (анализа рынка) заказчик направляет предусмотренный частью 5 статьи 22 Федерального закона "О контрактной системе в сфере закупок товаров, работ, услуг для обеспечения государственных и муниципальных нужд" запрос о предоставлении информации услуг, не указанных в приложении N 1 и в приложения N 2 к настоящему постановлению.  </t>
    </r>
    <r>
      <rPr>
        <b/>
        <sz val="10"/>
        <rFont val="Times New Roman"/>
        <family val="1"/>
        <charset val="204"/>
      </rPr>
      <t xml:space="preserve"> </t>
    </r>
  </si>
  <si>
    <r>
      <t>61.10.11.110</t>
    </r>
    <r>
      <rPr>
        <sz val="10"/>
        <color theme="1"/>
        <rFont val="Times New Roman"/>
        <family val="1"/>
        <charset val="204"/>
      </rPr>
      <t> — услуги по предоставлению внутризоновых, междугородных и международных телефонных соединений;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</si>
</sst>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60"/>
      <name val="Times New Roman"/>
      <family val="1"/>
      <charset val="204"/>
    </font>
    <font>
      <sz val="10"/>
      <name val="Arial"/>
      <family val="2"/>
      <charset val="204"/>
    </font>
    <font>
      <i/>
      <sz val="10"/>
      <color theme="5" tint="-0.249977111117893"/>
      <name val="Times New Roman"/>
      <family val="1"/>
      <charset val="204"/>
    </font>
    <font>
      <i/>
      <sz val="10"/>
      <color theme="0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6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40">
    <xf numFmtId="0" fontId="0" fillId="0" borderId="0" xfId="0"/>
    <xf numFmtId="4" fontId="1" fillId="2" borderId="1" xfId="0" applyNumberFormat="1" applyFont="1" applyFill="1" applyBorder="1" applyAlignment="1">
      <alignment horizontal="center" vertical="center" wrapText="1"/>
    </xf>
    <xf numFmtId="4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top" wrapText="1"/>
    </xf>
    <xf numFmtId="4" fontId="1" fillId="2" borderId="1" xfId="0" applyNumberFormat="1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10" fontId="6" fillId="0" borderId="1" xfId="0" applyNumberFormat="1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5" fillId="0" borderId="0" xfId="0" applyFont="1"/>
    <xf numFmtId="2" fontId="3" fillId="2" borderId="1" xfId="0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2" fontId="10" fillId="3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1" fillId="0" borderId="5" xfId="1" applyFont="1" applyBorder="1" applyAlignment="1">
      <alignment horizontal="left" vertical="center" wrapText="1"/>
    </xf>
    <xf numFmtId="0" fontId="11" fillId="0" borderId="6" xfId="0" applyFont="1" applyBorder="1" applyAlignment="1">
      <alignment vertical="top" wrapText="1"/>
    </xf>
    <xf numFmtId="0" fontId="11" fillId="0" borderId="0" xfId="0" applyFont="1" applyBorder="1" applyAlignment="1">
      <alignment vertical="top" wrapText="1"/>
    </xf>
    <xf numFmtId="0" fontId="5" fillId="0" borderId="1" xfId="0" applyFont="1" applyBorder="1"/>
    <xf numFmtId="0" fontId="6" fillId="0" borderId="1" xfId="0" applyFont="1" applyBorder="1" applyAlignment="1">
      <alignment vertical="center" wrapText="1"/>
    </xf>
    <xf numFmtId="0" fontId="5" fillId="0" borderId="1" xfId="0" applyFont="1" applyBorder="1" applyAlignment="1">
      <alignment wrapText="1"/>
    </xf>
    <xf numFmtId="0" fontId="12" fillId="0" borderId="0" xfId="0" applyFont="1" applyAlignment="1">
      <alignment horizontal="left" vertical="center" wrapText="1" indent="1"/>
    </xf>
    <xf numFmtId="4" fontId="6" fillId="0" borderId="1" xfId="0" applyNumberFormat="1" applyFont="1" applyBorder="1" applyAlignment="1">
      <alignment horizontal="center" vertical="center" wrapText="1"/>
    </xf>
    <xf numFmtId="4" fontId="14" fillId="3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right" vertical="center" wrapText="1"/>
    </xf>
    <xf numFmtId="0" fontId="15" fillId="0" borderId="0" xfId="0" applyFont="1"/>
    <xf numFmtId="0" fontId="11" fillId="0" borderId="2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top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  <xf numFmtId="0" fontId="1" fillId="0" borderId="4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95250</xdr:colOff>
      <xdr:row>2</xdr:row>
      <xdr:rowOff>285759</xdr:rowOff>
    </xdr:from>
    <xdr:to>
      <xdr:col>8</xdr:col>
      <xdr:colOff>590550</xdr:colOff>
      <xdr:row>3</xdr:row>
      <xdr:rowOff>666750</xdr:rowOff>
    </xdr:to>
    <xdr:pic>
      <xdr:nvPicPr>
        <xdr:cNvPr id="8" name="Рисунок 7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362450" y="285759"/>
          <a:ext cx="495300" cy="7048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47625</xdr:colOff>
      <xdr:row>3</xdr:row>
      <xdr:rowOff>533409</xdr:rowOff>
    </xdr:from>
    <xdr:to>
      <xdr:col>14</xdr:col>
      <xdr:colOff>571500</xdr:colOff>
      <xdr:row>3</xdr:row>
      <xdr:rowOff>923925</xdr:rowOff>
    </xdr:to>
    <xdr:pic>
      <xdr:nvPicPr>
        <xdr:cNvPr id="9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7972425" y="857259"/>
          <a:ext cx="523875" cy="390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28575</xdr:colOff>
      <xdr:row>3</xdr:row>
      <xdr:rowOff>590560</xdr:rowOff>
    </xdr:from>
    <xdr:to>
      <xdr:col>13</xdr:col>
      <xdr:colOff>0</xdr:colOff>
      <xdr:row>3</xdr:row>
      <xdr:rowOff>1152525</xdr:rowOff>
    </xdr:to>
    <xdr:pic>
      <xdr:nvPicPr>
        <xdr:cNvPr id="10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34175" y="914410"/>
          <a:ext cx="581025" cy="56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152400</xdr:colOff>
      <xdr:row>3</xdr:row>
      <xdr:rowOff>962038</xdr:rowOff>
    </xdr:from>
    <xdr:to>
      <xdr:col>14</xdr:col>
      <xdr:colOff>85725</xdr:colOff>
      <xdr:row>4</xdr:row>
      <xdr:rowOff>19050</xdr:rowOff>
    </xdr:to>
    <xdr:pic>
      <xdr:nvPicPr>
        <xdr:cNvPr id="11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67600" y="1285888"/>
          <a:ext cx="542925" cy="3524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85725</xdr:colOff>
      <xdr:row>3</xdr:row>
      <xdr:rowOff>104781</xdr:rowOff>
    </xdr:from>
    <xdr:to>
      <xdr:col>14</xdr:col>
      <xdr:colOff>628650</xdr:colOff>
      <xdr:row>3</xdr:row>
      <xdr:rowOff>323851</xdr:rowOff>
    </xdr:to>
    <xdr:pic>
      <xdr:nvPicPr>
        <xdr:cNvPr id="12" name="Picture 6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010525" y="428631"/>
          <a:ext cx="542925" cy="2190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95250</xdr:colOff>
      <xdr:row>7</xdr:row>
      <xdr:rowOff>9525</xdr:rowOff>
    </xdr:from>
    <xdr:to>
      <xdr:col>14</xdr:col>
      <xdr:colOff>0</xdr:colOff>
      <xdr:row>8</xdr:row>
      <xdr:rowOff>114300</xdr:rowOff>
    </xdr:to>
    <xdr:pic>
      <xdr:nvPicPr>
        <xdr:cNvPr id="13" name="Picture 7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9267825" y="5534025"/>
          <a:ext cx="5143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3"/>
  <sheetViews>
    <sheetView tabSelected="1" workbookViewId="0">
      <selection activeCell="B6" sqref="B6"/>
    </sheetView>
  </sheetViews>
  <sheetFormatPr defaultRowHeight="12.75" x14ac:dyDescent="0.2"/>
  <cols>
    <col min="1" max="1" width="9.140625" style="13"/>
    <col min="2" max="2" width="18.7109375" style="13" customWidth="1"/>
    <col min="3" max="3" width="28.42578125" style="13" customWidth="1"/>
    <col min="4" max="4" width="10" style="13" bestFit="1" customWidth="1"/>
    <col min="5" max="12" width="9.140625" style="13"/>
    <col min="13" max="13" width="9.140625" style="13" customWidth="1"/>
    <col min="14" max="14" width="9.140625" style="13"/>
    <col min="15" max="15" width="11.5703125" style="13" customWidth="1"/>
    <col min="16" max="16" width="14.85546875" style="13" customWidth="1"/>
    <col min="17" max="16384" width="9.140625" style="13"/>
  </cols>
  <sheetData>
    <row r="1" spans="1:18" ht="15.75" x14ac:dyDescent="0.25">
      <c r="D1" s="28" t="s">
        <v>25</v>
      </c>
    </row>
    <row r="2" spans="1:18" ht="80.25" customHeight="1" x14ac:dyDescent="0.2">
      <c r="A2" s="29" t="s">
        <v>27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19"/>
      <c r="R2" s="20"/>
    </row>
    <row r="3" spans="1:18" ht="25.5" x14ac:dyDescent="0.2">
      <c r="A3" s="36" t="s">
        <v>0</v>
      </c>
      <c r="B3" s="37" t="s">
        <v>1</v>
      </c>
      <c r="C3" s="31" t="s">
        <v>18</v>
      </c>
      <c r="D3" s="37" t="s">
        <v>2</v>
      </c>
      <c r="E3" s="37"/>
      <c r="F3" s="37"/>
      <c r="G3" s="37"/>
      <c r="H3" s="37"/>
      <c r="I3" s="37"/>
      <c r="J3" s="37" t="s">
        <v>3</v>
      </c>
      <c r="K3" s="37" t="s">
        <v>26</v>
      </c>
      <c r="L3" s="38" t="s">
        <v>4</v>
      </c>
      <c r="M3" s="38"/>
      <c r="N3" s="38"/>
      <c r="O3" s="1" t="s">
        <v>5</v>
      </c>
      <c r="P3" s="21"/>
    </row>
    <row r="4" spans="1:18" ht="102" x14ac:dyDescent="0.2">
      <c r="A4" s="36"/>
      <c r="B4" s="37"/>
      <c r="C4" s="32"/>
      <c r="D4" s="17" t="s">
        <v>14</v>
      </c>
      <c r="E4" s="17" t="s">
        <v>6</v>
      </c>
      <c r="F4" s="17" t="s">
        <v>7</v>
      </c>
      <c r="G4" s="17" t="s">
        <v>8</v>
      </c>
      <c r="H4" s="17" t="s">
        <v>9</v>
      </c>
      <c r="I4" s="22"/>
      <c r="J4" s="37"/>
      <c r="K4" s="37"/>
      <c r="L4" s="2" t="s">
        <v>10</v>
      </c>
      <c r="M4" s="3" t="s">
        <v>11</v>
      </c>
      <c r="N4" s="3" t="s">
        <v>12</v>
      </c>
      <c r="O4" s="4"/>
      <c r="P4" s="23" t="s">
        <v>17</v>
      </c>
    </row>
    <row r="5" spans="1:18" ht="54.75" thickBot="1" x14ac:dyDescent="0.25">
      <c r="A5" s="5">
        <v>1</v>
      </c>
      <c r="B5" s="6">
        <v>2</v>
      </c>
      <c r="C5" s="6">
        <v>3</v>
      </c>
      <c r="D5" s="5">
        <v>4</v>
      </c>
      <c r="E5" s="5">
        <v>5</v>
      </c>
      <c r="F5" s="5">
        <v>6</v>
      </c>
      <c r="G5" s="5">
        <v>6</v>
      </c>
      <c r="H5" s="5">
        <v>8</v>
      </c>
      <c r="I5" s="5" t="s">
        <v>19</v>
      </c>
      <c r="J5" s="5">
        <v>10</v>
      </c>
      <c r="K5" s="5" t="s">
        <v>20</v>
      </c>
      <c r="L5" s="7" t="s">
        <v>21</v>
      </c>
      <c r="M5" s="7">
        <v>13</v>
      </c>
      <c r="N5" s="7">
        <v>14</v>
      </c>
      <c r="O5" s="5" t="s">
        <v>22</v>
      </c>
      <c r="P5" s="21"/>
    </row>
    <row r="6" spans="1:18" ht="93.75" customHeight="1" thickBot="1" x14ac:dyDescent="0.25">
      <c r="A6" s="5">
        <v>1</v>
      </c>
      <c r="B6" s="18" t="s">
        <v>24</v>
      </c>
      <c r="C6" s="24" t="s">
        <v>28</v>
      </c>
      <c r="D6" s="14">
        <v>2.0299999999999998</v>
      </c>
      <c r="E6" s="14">
        <v>1.6</v>
      </c>
      <c r="F6" s="14">
        <v>2.4</v>
      </c>
      <c r="G6" s="14"/>
      <c r="H6" s="5"/>
      <c r="I6" s="25">
        <f>D6+E6+F6+G6+H6</f>
        <v>6.0299999999999994</v>
      </c>
      <c r="J6" s="8">
        <v>4000</v>
      </c>
      <c r="K6" s="5">
        <v>3</v>
      </c>
      <c r="L6" s="9">
        <f>ROUND(AVERAGE(D6:H6),2)</f>
        <v>2.0099999999999998</v>
      </c>
      <c r="M6" s="9">
        <f>STDEV(D6:H6)</f>
        <v>0.40037482438335248</v>
      </c>
      <c r="N6" s="10">
        <f>M6/L6</f>
        <v>0.19919145491709081</v>
      </c>
      <c r="O6" s="11">
        <f>L6*J6</f>
        <v>8039.9999999999991</v>
      </c>
      <c r="P6" s="39">
        <v>6400</v>
      </c>
    </row>
    <row r="7" spans="1:18" ht="25.5" x14ac:dyDescent="0.2">
      <c r="A7" s="12"/>
      <c r="B7" s="12" t="s">
        <v>23</v>
      </c>
      <c r="C7" s="12"/>
      <c r="D7" s="16">
        <f>D6*J6</f>
        <v>8119.9999999999991</v>
      </c>
      <c r="E7" s="16">
        <f>E6*J6</f>
        <v>6400</v>
      </c>
      <c r="F7" s="16">
        <f>F6*J6</f>
        <v>9600</v>
      </c>
      <c r="G7" s="12"/>
      <c r="H7" s="12"/>
      <c r="I7" s="26"/>
      <c r="J7" s="15">
        <f>SUM(J6:J6)</f>
        <v>4000</v>
      </c>
      <c r="K7" s="12"/>
      <c r="L7" s="12"/>
      <c r="M7" s="12"/>
      <c r="N7" s="12"/>
      <c r="O7" s="12"/>
      <c r="P7" s="21"/>
    </row>
    <row r="8" spans="1:18" x14ac:dyDescent="0.2">
      <c r="A8" s="33"/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35"/>
      <c r="N8" s="27"/>
      <c r="O8" s="1">
        <f>SUM(O6:O7)</f>
        <v>8039.9999999999991</v>
      </c>
    </row>
    <row r="11" spans="1:18" s="28" customFormat="1" ht="15.75" x14ac:dyDescent="0.25">
      <c r="A11" s="28" t="s">
        <v>15</v>
      </c>
      <c r="F11" s="28" t="s">
        <v>16</v>
      </c>
    </row>
    <row r="13" spans="1:18" x14ac:dyDescent="0.2">
      <c r="A13" s="13" t="s">
        <v>13</v>
      </c>
    </row>
  </sheetData>
  <mergeCells count="9">
    <mergeCell ref="A2:P2"/>
    <mergeCell ref="C3:C4"/>
    <mergeCell ref="A8:M8"/>
    <mergeCell ref="A3:A4"/>
    <mergeCell ref="B3:B4"/>
    <mergeCell ref="D3:I3"/>
    <mergeCell ref="J3:J4"/>
    <mergeCell ref="K3:K4"/>
    <mergeCell ref="L3:N3"/>
  </mergeCells>
  <pageMargins left="0.7" right="0.7" top="0.75" bottom="0.75" header="0.3" footer="0.3"/>
  <pageSetup paperSize="9" scale="6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2026-03-05T14:55:23Z</dcterms:modified>
</cp:coreProperties>
</file>