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010" windowHeight="1905"/>
  </bookViews>
  <sheets>
    <sheet name="Лист2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9" i="2" l="1"/>
  <c r="Q29" i="2" s="1"/>
  <c r="R29" i="2" s="1"/>
  <c r="R25" i="2"/>
  <c r="Q25" i="2"/>
  <c r="P25" i="2"/>
  <c r="L20" i="2"/>
  <c r="P20" i="2" s="1"/>
  <c r="Q20" i="2" s="1"/>
  <c r="R20" i="2" s="1"/>
  <c r="L21" i="2"/>
  <c r="P21" i="2" s="1"/>
  <c r="Q21" i="2" s="1"/>
  <c r="R21" i="2" s="1"/>
  <c r="L22" i="2"/>
  <c r="P22" i="2" s="1"/>
  <c r="Q22" i="2" s="1"/>
  <c r="R22" i="2" s="1"/>
  <c r="L23" i="2"/>
  <c r="P23" i="2" s="1"/>
  <c r="Q23" i="2" s="1"/>
  <c r="R23" i="2" s="1"/>
  <c r="L24" i="2"/>
  <c r="P24" i="2" s="1"/>
  <c r="Q24" i="2" s="1"/>
  <c r="R24" i="2" s="1"/>
  <c r="L25" i="2"/>
  <c r="L27" i="2"/>
  <c r="P27" i="2" s="1"/>
  <c r="Q27" i="2" s="1"/>
  <c r="R27" i="2" s="1"/>
  <c r="L28" i="2"/>
  <c r="P28" i="2" s="1"/>
  <c r="Q28" i="2" s="1"/>
  <c r="R28" i="2" s="1"/>
  <c r="L29" i="2"/>
  <c r="L30" i="2"/>
  <c r="P30" i="2" s="1"/>
  <c r="Q30" i="2" s="1"/>
  <c r="R30" i="2" s="1"/>
  <c r="L31" i="2"/>
  <c r="P31" i="2" s="1"/>
  <c r="Q31" i="2" s="1"/>
  <c r="R31" i="2" s="1"/>
  <c r="L32" i="2"/>
  <c r="P32" i="2" s="1"/>
  <c r="Q32" i="2" s="1"/>
  <c r="R32" i="2" s="1"/>
  <c r="L33" i="2"/>
  <c r="P33" i="2" s="1"/>
  <c r="Q33" i="2" s="1"/>
  <c r="R33" i="2" s="1"/>
  <c r="L19" i="2"/>
  <c r="P19" i="2" s="1"/>
  <c r="Q19" i="2" s="1"/>
  <c r="R19" i="2" s="1"/>
  <c r="R34" i="2" l="1"/>
</calcChain>
</file>

<file path=xl/sharedStrings.xml><?xml version="1.0" encoding="utf-8"?>
<sst xmlns="http://schemas.openxmlformats.org/spreadsheetml/2006/main" count="78" uniqueCount="51">
  <si>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</si>
  <si>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</si>
  <si>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</si>
  <si>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</si>
  <si>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</si>
  <si>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</si>
  <si>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</si>
  <si>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</si>
  <si>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</si>
  <si>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</si>
  <si>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</si>
  <si>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</si>
  <si>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</si>
  <si>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</si>
  <si>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</si>
  <si>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</si>
  <si>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</si>
  <si>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Итого по позиции          с НДС             руб.</t>
  </si>
  <si>
    <t xml:space="preserve">Наименование </t>
  </si>
  <si>
    <t>Расчет составил: контрактный управляющий _________________________ Е.С.Семенова</t>
  </si>
  <si>
    <t>ГБДОУ № 15</t>
  </si>
  <si>
    <t>Заведующий</t>
  </si>
  <si>
    <t>________________ О.В. Товкач</t>
  </si>
  <si>
    <t xml:space="preserve">Цена из реестра контрактов </t>
  </si>
  <si>
    <t>Дератизация помещений (систематическая)</t>
  </si>
  <si>
    <t>Дезинсекция помещений</t>
  </si>
  <si>
    <t>Дезинсекция пищеблока</t>
  </si>
  <si>
    <t>Акарицидная обработка территории (газоны)</t>
  </si>
  <si>
    <t xml:space="preserve">Кол-во мес </t>
  </si>
  <si>
    <t xml:space="preserve">Ценовое предложение </t>
  </si>
  <si>
    <t>мес</t>
  </si>
  <si>
    <t>Итого в месяц, руб.</t>
  </si>
  <si>
    <t xml:space="preserve">   на оказание услуг по обеспечению санитарно-эпидемиологического благополучия, исключению опасного и вредного воздействия мышевидных грызунов и насекомых на человека посредством проведения Исполнителем дератизационных, дезинсекционных, акарицидных мероприятий в ГБДОУ № 15 Пушкинского района Санкт-Петербурга 
</t>
  </si>
  <si>
    <t>879,10 кв.м.</t>
  </si>
  <si>
    <t>421,70 кв.м.</t>
  </si>
  <si>
    <t>31,1 кв.м.</t>
  </si>
  <si>
    <t>0,45 Га</t>
  </si>
  <si>
    <t>Объем услуги, кв.м.,Га</t>
  </si>
  <si>
    <t>Ценовое предложение № 1 вх № 1 от 14.01.2026</t>
  </si>
  <si>
    <t>Ценовое предложение № 2 вх № 2 от 14.01.2026</t>
  </si>
  <si>
    <t>____________И.Н. Орловская</t>
  </si>
  <si>
    <t>Ценовое предложение № 3 вх № 3 от 05.03.2026</t>
  </si>
  <si>
    <t>Санкт-Петербург г, Пушкин г, Новодеревенская ул, д 1, литер А</t>
  </si>
  <si>
    <t xml:space="preserve">Санкт-Петербург г, г. Пушкин, Софийский бульвар, д.34 литер А </t>
  </si>
  <si>
    <t>1014,2 кв.м.</t>
  </si>
  <si>
    <t xml:space="preserve"> 532,94 кв.м.</t>
  </si>
  <si>
    <t xml:space="preserve">Дезинсекция пищеблока </t>
  </si>
  <si>
    <t>88,9 кв.м.</t>
  </si>
  <si>
    <t xml:space="preserve">Акарицидная обработка территории (газоны) </t>
  </si>
  <si>
    <t>0,24405 Га</t>
  </si>
  <si>
    <t>усл.ед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</si>
</sst>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Calibri"/>
      <family val="2"/>
      <scheme val="minor"/>
    </font>
    <font>
      <sz val="9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76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2" fillId="0" borderId="5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center" vertical="top" wrapText="1"/>
    </xf>
    <xf numFmtId="2" fontId="15" fillId="0" borderId="5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right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top" wrapText="1"/>
    </xf>
    <xf numFmtId="2" fontId="16" fillId="0" borderId="5" xfId="0" applyNumberFormat="1" applyFont="1" applyBorder="1" applyAlignment="1">
      <alignment horizontal="center" vertical="center"/>
    </xf>
    <xf numFmtId="1" fontId="13" fillId="0" borderId="5" xfId="0" applyNumberFormat="1" applyFont="1" applyFill="1" applyBorder="1" applyAlignment="1">
      <alignment horizontal="center" vertical="center" shrinkToFit="1"/>
    </xf>
    <xf numFmtId="2" fontId="14" fillId="0" borderId="5" xfId="0" applyNumberFormat="1" applyFont="1" applyFill="1" applyBorder="1" applyAlignment="1">
      <alignment horizontal="center" vertical="center" shrinkToFit="1"/>
    </xf>
    <xf numFmtId="2" fontId="10" fillId="0" borderId="5" xfId="0" applyNumberFormat="1" applyFont="1" applyFill="1" applyBorder="1" applyAlignment="1">
      <alignment horizontal="center" vertical="center" wrapText="1"/>
    </xf>
    <xf numFmtId="2" fontId="10" fillId="0" borderId="5" xfId="0" applyNumberFormat="1" applyFont="1" applyBorder="1" applyAlignment="1">
      <alignment horizontal="center" vertical="center" wrapText="1"/>
    </xf>
    <xf numFmtId="2" fontId="0" fillId="0" borderId="0" xfId="0" applyNumberFormat="1"/>
    <xf numFmtId="2" fontId="0" fillId="0" borderId="0" xfId="0" applyNumberFormat="1" applyFont="1"/>
    <xf numFmtId="2" fontId="2" fillId="0" borderId="0" xfId="0" applyNumberFormat="1" applyFont="1"/>
    <xf numFmtId="2" fontId="9" fillId="0" borderId="0" xfId="0" applyNumberFormat="1" applyFont="1" applyAlignment="1">
      <alignment wrapText="1"/>
    </xf>
    <xf numFmtId="0" fontId="12" fillId="0" borderId="5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7" fillId="0" borderId="0" xfId="0" applyFont="1"/>
    <xf numFmtId="2" fontId="17" fillId="0" borderId="0" xfId="0" applyNumberFormat="1" applyFont="1"/>
    <xf numFmtId="0" fontId="12" fillId="0" borderId="5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2" fillId="0" borderId="9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2" fontId="10" fillId="0" borderId="11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0" fillId="0" borderId="12" xfId="0" applyBorder="1" applyAlignment="1">
      <alignment horizontal="right"/>
    </xf>
    <xf numFmtId="0" fontId="17" fillId="0" borderId="3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2" fontId="18" fillId="0" borderId="5" xfId="0" applyNumberFormat="1" applyFont="1" applyFill="1" applyBorder="1" applyAlignment="1">
      <alignment horizontal="center" vertical="center" shrinkToFit="1"/>
    </xf>
    <xf numFmtId="164" fontId="19" fillId="0" borderId="5" xfId="0" applyNumberFormat="1" applyFont="1" applyFill="1" applyBorder="1" applyAlignment="1">
      <alignment horizontal="center" vertical="center"/>
    </xf>
    <xf numFmtId="4" fontId="19" fillId="2" borderId="5" xfId="0" applyNumberFormat="1" applyFont="1" applyFill="1" applyBorder="1" applyAlignment="1">
      <alignment horizontal="center" vertical="center" shrinkToFit="1"/>
    </xf>
    <xf numFmtId="4" fontId="20" fillId="2" borderId="5" xfId="0" applyNumberFormat="1" applyFont="1" applyFill="1" applyBorder="1" applyAlignment="1">
      <alignment horizontal="center" vertical="center" shrinkToFit="1"/>
    </xf>
    <xf numFmtId="0" fontId="21" fillId="3" borderId="13" xfId="0" applyFont="1" applyFill="1" applyBorder="1" applyAlignment="1">
      <alignment horizontal="center" vertical="top" wrapText="1"/>
    </xf>
    <xf numFmtId="0" fontId="22" fillId="3" borderId="14" xfId="0" applyFont="1" applyFill="1" applyBorder="1" applyAlignment="1">
      <alignment horizontal="center" wrapText="1"/>
    </xf>
    <xf numFmtId="0" fontId="22" fillId="3" borderId="15" xfId="0" applyFont="1" applyFill="1" applyBorder="1" applyAlignment="1">
      <alignment horizontal="center" wrapText="1"/>
    </xf>
    <xf numFmtId="0" fontId="23" fillId="3" borderId="13" xfId="0" applyFont="1" applyFill="1" applyBorder="1" applyAlignment="1">
      <alignment horizontal="center" vertical="top" wrapText="1"/>
    </xf>
    <xf numFmtId="0" fontId="22" fillId="3" borderId="14" xfId="0" applyFont="1" applyFill="1" applyBorder="1" applyAlignment="1"/>
    <xf numFmtId="0" fontId="22" fillId="3" borderId="15" xfId="0" applyFont="1" applyFill="1" applyBorder="1" applyAlignment="1"/>
    <xf numFmtId="2" fontId="10" fillId="0" borderId="5" xfId="0" applyNumberFormat="1" applyFont="1" applyFill="1" applyBorder="1" applyAlignment="1">
      <alignment horizontal="center" vertical="center" shrinkToFi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35</xdr:row>
      <xdr:rowOff>0</xdr:rowOff>
    </xdr:from>
    <xdr:to>
      <xdr:col>1</xdr:col>
      <xdr:colOff>414529</xdr:colOff>
      <xdr:row>35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tabSelected="1" topLeftCell="A19" zoomScale="80" zoomScaleNormal="80" workbookViewId="0">
      <selection activeCell="X27" sqref="X27"/>
    </sheetView>
  </sheetViews>
  <sheetFormatPr defaultRowHeight="15" x14ac:dyDescent="0.25"/>
  <cols>
    <col min="1" max="1" width="3" customWidth="1"/>
    <col min="2" max="2" width="20.140625" customWidth="1"/>
    <col min="3" max="3" width="12.7109375" customWidth="1"/>
    <col min="4" max="4" width="0.140625" customWidth="1"/>
    <col min="5" max="5" width="9.140625" customWidth="1"/>
    <col min="6" max="6" width="6.5703125" customWidth="1"/>
    <col min="7" max="9" width="10.7109375" customWidth="1"/>
    <col min="10" max="10" width="7.5703125" customWidth="1"/>
    <col min="11" max="11" width="8.28515625" customWidth="1"/>
    <col min="12" max="12" width="9.85546875" customWidth="1"/>
    <col min="13" max="13" width="7" customWidth="1"/>
    <col min="14" max="14" width="8.140625" customWidth="1"/>
    <col min="15" max="15" width="7" customWidth="1"/>
    <col min="16" max="16" width="11.5703125" customWidth="1"/>
    <col min="17" max="17" width="10" customWidth="1"/>
    <col min="18" max="18" width="11.5703125" customWidth="1"/>
    <col min="19" max="19" width="9.140625" customWidth="1"/>
    <col min="20" max="20" width="14.140625" style="24" customWidth="1"/>
    <col min="21" max="21" width="12.28515625" style="24" customWidth="1"/>
  </cols>
  <sheetData>
    <row r="1" spans="1:21" ht="4.5" customHeight="1" x14ac:dyDescent="0.25">
      <c r="B1" s="1"/>
      <c r="C1" s="1"/>
      <c r="L1" s="2"/>
    </row>
    <row r="2" spans="1:21" ht="5.25" customHeight="1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10"/>
      <c r="Q2" s="17"/>
      <c r="R2" s="10"/>
      <c r="S2" s="3"/>
      <c r="T2" s="25"/>
      <c r="U2" s="25"/>
    </row>
    <row r="3" spans="1:21" x14ac:dyDescent="0.25">
      <c r="A3" s="9"/>
      <c r="B3" s="4" t="s">
        <v>0</v>
      </c>
      <c r="C3" s="4"/>
      <c r="D3" s="5"/>
      <c r="E3" s="5"/>
      <c r="F3" s="9"/>
      <c r="G3" s="9"/>
      <c r="H3" s="10"/>
      <c r="I3" s="10"/>
      <c r="J3" s="9"/>
      <c r="K3" s="9"/>
      <c r="L3" s="4" t="s">
        <v>1</v>
      </c>
      <c r="M3" s="5"/>
      <c r="N3" s="5"/>
      <c r="O3" s="5"/>
      <c r="P3" s="5"/>
      <c r="Q3" s="5"/>
      <c r="R3" s="5"/>
      <c r="S3" s="5"/>
      <c r="T3" s="26"/>
      <c r="U3" s="26"/>
    </row>
    <row r="4" spans="1:21" x14ac:dyDescent="0.25">
      <c r="A4" s="9"/>
      <c r="B4" s="6" t="s">
        <v>2</v>
      </c>
      <c r="C4" s="6"/>
      <c r="D4" s="5"/>
      <c r="E4" s="5"/>
      <c r="F4" s="9"/>
      <c r="G4" s="9"/>
      <c r="H4" s="10"/>
      <c r="I4" s="10"/>
      <c r="J4" s="9"/>
      <c r="K4" s="9"/>
      <c r="L4" s="7" t="s">
        <v>20</v>
      </c>
      <c r="M4" s="5"/>
      <c r="N4" s="5"/>
      <c r="O4" s="5"/>
      <c r="P4" s="5"/>
      <c r="Q4" s="5"/>
      <c r="R4" s="5"/>
      <c r="S4" s="5"/>
      <c r="T4" s="26"/>
      <c r="U4" s="26"/>
    </row>
    <row r="5" spans="1:21" x14ac:dyDescent="0.25">
      <c r="A5" s="9"/>
      <c r="B5" s="6" t="s">
        <v>3</v>
      </c>
      <c r="C5" s="6"/>
      <c r="D5" s="5"/>
      <c r="E5" s="5"/>
      <c r="F5" s="9"/>
      <c r="G5" s="9"/>
      <c r="H5" s="10"/>
      <c r="I5" s="10"/>
      <c r="J5" s="9"/>
      <c r="K5" s="9"/>
      <c r="L5" s="7" t="s">
        <v>14</v>
      </c>
      <c r="M5" s="5"/>
      <c r="N5" s="5"/>
      <c r="O5" s="5"/>
      <c r="P5" s="5"/>
      <c r="Q5" s="5"/>
      <c r="R5" s="5"/>
      <c r="S5" s="5"/>
      <c r="T5" s="26"/>
      <c r="U5" s="26"/>
    </row>
    <row r="6" spans="1:21" x14ac:dyDescent="0.25">
      <c r="A6" s="9"/>
      <c r="B6" s="6" t="s">
        <v>4</v>
      </c>
      <c r="C6" s="6"/>
      <c r="D6" s="5"/>
      <c r="E6" s="5"/>
      <c r="F6" s="9"/>
      <c r="G6" s="9"/>
      <c r="H6" s="10"/>
      <c r="I6" s="10"/>
      <c r="J6" s="9"/>
      <c r="K6" s="9"/>
      <c r="L6" s="7" t="s">
        <v>21</v>
      </c>
      <c r="M6" s="5"/>
      <c r="N6" s="5"/>
      <c r="O6" s="5"/>
      <c r="P6" s="5"/>
      <c r="Q6" s="5"/>
      <c r="R6" s="5"/>
      <c r="S6" s="5"/>
      <c r="T6" s="26"/>
      <c r="U6" s="26"/>
    </row>
    <row r="7" spans="1:21" x14ac:dyDescent="0.25">
      <c r="A7" s="9"/>
      <c r="B7" s="6" t="s">
        <v>40</v>
      </c>
      <c r="C7" s="6"/>
      <c r="D7" s="5"/>
      <c r="E7" s="5"/>
      <c r="F7" s="9"/>
      <c r="G7" s="9"/>
      <c r="H7" s="10"/>
      <c r="I7" s="10"/>
      <c r="J7" s="9"/>
      <c r="K7" s="9"/>
      <c r="L7" s="7" t="s">
        <v>22</v>
      </c>
      <c r="M7" s="5"/>
      <c r="N7" s="5"/>
      <c r="O7" s="5"/>
      <c r="P7" s="5"/>
      <c r="Q7" s="5"/>
      <c r="R7" s="5"/>
      <c r="S7" s="5"/>
      <c r="T7" s="26"/>
      <c r="U7" s="26"/>
    </row>
    <row r="8" spans="1:21" ht="4.5" customHeight="1" x14ac:dyDescent="0.25">
      <c r="A8" s="9"/>
      <c r="B8" s="6"/>
      <c r="C8" s="6"/>
      <c r="D8" s="5"/>
      <c r="E8" s="5"/>
      <c r="F8" s="9"/>
      <c r="G8" s="9"/>
      <c r="H8" s="10"/>
      <c r="I8" s="10"/>
      <c r="J8" s="9"/>
      <c r="K8" s="9"/>
      <c r="L8" s="7"/>
      <c r="M8" s="5"/>
      <c r="N8" s="5"/>
      <c r="O8" s="5"/>
      <c r="P8" s="5"/>
      <c r="Q8" s="5"/>
      <c r="R8" s="5"/>
      <c r="S8" s="5"/>
      <c r="T8" s="26"/>
      <c r="U8" s="26"/>
    </row>
    <row r="9" spans="1:21" ht="2.25" customHeight="1" x14ac:dyDescent="0.25">
      <c r="A9" s="9"/>
      <c r="B9" s="9"/>
      <c r="C9" s="13"/>
      <c r="D9" s="9"/>
      <c r="E9" s="10"/>
      <c r="F9" s="9"/>
      <c r="G9" s="9"/>
      <c r="H9" s="10"/>
      <c r="I9" s="10"/>
      <c r="J9" s="9"/>
      <c r="K9" s="9"/>
      <c r="L9" s="9"/>
      <c r="M9" s="9"/>
      <c r="N9" s="10"/>
      <c r="O9" s="9"/>
      <c r="P9" s="10"/>
      <c r="Q9" s="17"/>
      <c r="R9" s="10"/>
      <c r="S9" s="5"/>
      <c r="T9" s="26"/>
      <c r="U9" s="26"/>
    </row>
    <row r="10" spans="1:21" ht="15.75" x14ac:dyDescent="0.25">
      <c r="A10" s="35" t="s">
        <v>8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5"/>
      <c r="T10" s="26"/>
      <c r="U10" s="26"/>
    </row>
    <row r="11" spans="1:21" ht="51.75" customHeight="1" x14ac:dyDescent="0.25">
      <c r="A11" s="44" t="s">
        <v>32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11"/>
      <c r="T11" s="27"/>
      <c r="U11" s="27"/>
    </row>
    <row r="12" spans="1:21" ht="0.7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26"/>
      <c r="U12" s="26"/>
    </row>
    <row r="13" spans="1:21" ht="14.45" customHeight="1" x14ac:dyDescent="0.25">
      <c r="A13" s="36" t="s">
        <v>5</v>
      </c>
      <c r="B13" s="37" t="s">
        <v>18</v>
      </c>
      <c r="C13" s="38" t="s">
        <v>37</v>
      </c>
      <c r="D13" s="38" t="s">
        <v>9</v>
      </c>
      <c r="E13" s="38" t="s">
        <v>6</v>
      </c>
      <c r="F13" s="38" t="s">
        <v>28</v>
      </c>
      <c r="G13" s="53" t="s">
        <v>7</v>
      </c>
      <c r="H13" s="54"/>
      <c r="I13" s="54"/>
      <c r="J13" s="54"/>
      <c r="K13" s="55"/>
      <c r="L13" s="41" t="s">
        <v>10</v>
      </c>
      <c r="M13" s="41" t="s">
        <v>11</v>
      </c>
      <c r="N13" s="41" t="s">
        <v>23</v>
      </c>
      <c r="O13" s="41" t="s">
        <v>12</v>
      </c>
      <c r="P13" s="41" t="s">
        <v>13</v>
      </c>
      <c r="Q13" s="41" t="s">
        <v>31</v>
      </c>
      <c r="R13" s="41" t="s">
        <v>17</v>
      </c>
      <c r="S13" s="5"/>
      <c r="T13" s="26"/>
      <c r="U13" s="26"/>
    </row>
    <row r="14" spans="1:21" ht="15" customHeight="1" x14ac:dyDescent="0.25">
      <c r="A14" s="36"/>
      <c r="B14" s="37"/>
      <c r="C14" s="47"/>
      <c r="D14" s="39"/>
      <c r="E14" s="39"/>
      <c r="F14" s="39"/>
      <c r="G14" s="56"/>
      <c r="H14" s="57"/>
      <c r="I14" s="57"/>
      <c r="J14" s="57"/>
      <c r="K14" s="58"/>
      <c r="L14" s="42"/>
      <c r="M14" s="42"/>
      <c r="N14" s="42"/>
      <c r="O14" s="42"/>
      <c r="P14" s="42"/>
      <c r="Q14" s="63"/>
      <c r="R14" s="42"/>
      <c r="S14" s="5"/>
      <c r="T14" s="26"/>
      <c r="U14" s="26"/>
    </row>
    <row r="15" spans="1:21" ht="14.45" customHeight="1" x14ac:dyDescent="0.25">
      <c r="A15" s="36"/>
      <c r="B15" s="37"/>
      <c r="C15" s="47"/>
      <c r="D15" s="39"/>
      <c r="E15" s="39"/>
      <c r="F15" s="39"/>
      <c r="G15" s="45" t="s">
        <v>38</v>
      </c>
      <c r="H15" s="45" t="s">
        <v>39</v>
      </c>
      <c r="I15" s="45" t="s">
        <v>41</v>
      </c>
      <c r="J15" s="45" t="s">
        <v>29</v>
      </c>
      <c r="K15" s="45" t="s">
        <v>29</v>
      </c>
      <c r="L15" s="42"/>
      <c r="M15" s="42"/>
      <c r="N15" s="42"/>
      <c r="O15" s="42"/>
      <c r="P15" s="42"/>
      <c r="Q15" s="63"/>
      <c r="R15" s="42"/>
      <c r="S15" s="5"/>
      <c r="T15" s="26"/>
      <c r="U15" s="26"/>
    </row>
    <row r="16" spans="1:21" ht="51" customHeight="1" x14ac:dyDescent="0.25">
      <c r="A16" s="36"/>
      <c r="B16" s="37"/>
      <c r="C16" s="48"/>
      <c r="D16" s="40"/>
      <c r="E16" s="40"/>
      <c r="F16" s="40"/>
      <c r="G16" s="46"/>
      <c r="H16" s="46"/>
      <c r="I16" s="46"/>
      <c r="J16" s="46"/>
      <c r="K16" s="46"/>
      <c r="L16" s="43"/>
      <c r="M16" s="43"/>
      <c r="N16" s="43"/>
      <c r="O16" s="43"/>
      <c r="P16" s="43"/>
      <c r="Q16" s="64"/>
      <c r="R16" s="43"/>
      <c r="S16" s="5"/>
      <c r="T16" s="26"/>
      <c r="U16" s="26"/>
    </row>
    <row r="17" spans="1:21" s="30" customFormat="1" ht="12" x14ac:dyDescent="0.2">
      <c r="A17" s="28">
        <v>1</v>
      </c>
      <c r="B17" s="29">
        <v>2</v>
      </c>
      <c r="C17" s="28">
        <v>3</v>
      </c>
      <c r="D17" s="29">
        <v>4</v>
      </c>
      <c r="E17" s="28">
        <v>5</v>
      </c>
      <c r="F17" s="29">
        <v>6</v>
      </c>
      <c r="G17" s="28">
        <v>7</v>
      </c>
      <c r="H17" s="29">
        <v>8</v>
      </c>
      <c r="I17" s="28">
        <v>9</v>
      </c>
      <c r="J17" s="29">
        <v>10</v>
      </c>
      <c r="K17" s="28">
        <v>11</v>
      </c>
      <c r="L17" s="29">
        <v>12</v>
      </c>
      <c r="M17" s="28">
        <v>13</v>
      </c>
      <c r="N17" s="29">
        <v>14</v>
      </c>
      <c r="O17" s="28">
        <v>15</v>
      </c>
      <c r="P17" s="29">
        <v>16</v>
      </c>
      <c r="Q17" s="28">
        <v>17</v>
      </c>
      <c r="R17" s="29">
        <v>18</v>
      </c>
      <c r="T17" s="31"/>
      <c r="U17" s="31"/>
    </row>
    <row r="18" spans="1:21" s="30" customFormat="1" ht="30" customHeight="1" x14ac:dyDescent="0.25">
      <c r="A18" s="69" t="s">
        <v>42</v>
      </c>
      <c r="B18" s="70"/>
      <c r="C18" s="71"/>
      <c r="D18" s="33"/>
      <c r="E18" s="32"/>
      <c r="F18" s="33"/>
      <c r="G18" s="32"/>
      <c r="H18" s="33"/>
      <c r="I18" s="32"/>
      <c r="J18" s="33"/>
      <c r="K18" s="32"/>
      <c r="L18" s="33"/>
      <c r="M18" s="32"/>
      <c r="N18" s="33"/>
      <c r="O18" s="32"/>
      <c r="P18" s="33"/>
      <c r="Q18" s="32"/>
      <c r="R18" s="33"/>
      <c r="T18" s="31"/>
      <c r="U18" s="31"/>
    </row>
    <row r="19" spans="1:21" ht="48" customHeight="1" x14ac:dyDescent="0.25">
      <c r="A19" s="14">
        <v>1</v>
      </c>
      <c r="B19" s="18" t="s">
        <v>24</v>
      </c>
      <c r="C19" s="19" t="s">
        <v>33</v>
      </c>
      <c r="D19" s="12"/>
      <c r="E19" s="12" t="s">
        <v>30</v>
      </c>
      <c r="F19" s="20">
        <v>9</v>
      </c>
      <c r="G19" s="65">
        <v>3.8</v>
      </c>
      <c r="H19" s="65">
        <v>3.5</v>
      </c>
      <c r="I19" s="21">
        <v>3</v>
      </c>
      <c r="J19" s="22"/>
      <c r="K19" s="21"/>
      <c r="L19" s="23">
        <f>MIN(G19:I19)</f>
        <v>3</v>
      </c>
      <c r="M19" s="23"/>
      <c r="N19" s="15"/>
      <c r="O19" s="23"/>
      <c r="P19" s="23">
        <f>L19</f>
        <v>3</v>
      </c>
      <c r="Q19" s="23">
        <f>879.1*P19</f>
        <v>2637.3</v>
      </c>
      <c r="R19" s="23">
        <f>F19*Q19</f>
        <v>23735.7</v>
      </c>
    </row>
    <row r="20" spans="1:21" ht="48" customHeight="1" x14ac:dyDescent="0.25">
      <c r="A20" s="14">
        <v>2</v>
      </c>
      <c r="B20" s="18" t="s">
        <v>24</v>
      </c>
      <c r="C20" s="19" t="s">
        <v>33</v>
      </c>
      <c r="D20" s="12"/>
      <c r="E20" s="12" t="s">
        <v>30</v>
      </c>
      <c r="F20" s="20">
        <v>1</v>
      </c>
      <c r="G20" s="65">
        <v>3.8</v>
      </c>
      <c r="H20" s="65">
        <v>3.5</v>
      </c>
      <c r="I20" s="21">
        <v>3</v>
      </c>
      <c r="J20" s="22"/>
      <c r="K20" s="21"/>
      <c r="L20" s="23">
        <f t="shared" ref="L20:L33" si="0">MIN(G20:I20)</f>
        <v>3</v>
      </c>
      <c r="M20" s="23"/>
      <c r="N20" s="15"/>
      <c r="O20" s="23"/>
      <c r="P20" s="23">
        <f t="shared" ref="P20:P33" si="1">L20</f>
        <v>3</v>
      </c>
      <c r="Q20" s="23">
        <f>879.1*P20</f>
        <v>2637.3</v>
      </c>
      <c r="R20" s="23">
        <f t="shared" ref="R20:R25" si="2">F20*Q20</f>
        <v>2637.3</v>
      </c>
    </row>
    <row r="21" spans="1:21" ht="36" customHeight="1" x14ac:dyDescent="0.25">
      <c r="A21" s="14">
        <v>3</v>
      </c>
      <c r="B21" s="18" t="s">
        <v>25</v>
      </c>
      <c r="C21" s="19" t="s">
        <v>34</v>
      </c>
      <c r="D21" s="12"/>
      <c r="E21" s="12" t="s">
        <v>30</v>
      </c>
      <c r="F21" s="20">
        <v>9</v>
      </c>
      <c r="G21" s="66">
        <v>5.8</v>
      </c>
      <c r="H21" s="67">
        <v>5.5</v>
      </c>
      <c r="I21" s="68">
        <v>5</v>
      </c>
      <c r="J21" s="22"/>
      <c r="K21" s="21"/>
      <c r="L21" s="23">
        <f t="shared" si="0"/>
        <v>5</v>
      </c>
      <c r="M21" s="23"/>
      <c r="N21" s="15"/>
      <c r="O21" s="23"/>
      <c r="P21" s="23">
        <f t="shared" si="1"/>
        <v>5</v>
      </c>
      <c r="Q21" s="23">
        <f>421.7*P21</f>
        <v>2108.5</v>
      </c>
      <c r="R21" s="23">
        <f t="shared" si="2"/>
        <v>18976.5</v>
      </c>
    </row>
    <row r="22" spans="1:21" ht="36.75" customHeight="1" x14ac:dyDescent="0.25">
      <c r="A22" s="14">
        <v>4</v>
      </c>
      <c r="B22" s="18" t="s">
        <v>25</v>
      </c>
      <c r="C22" s="19" t="s">
        <v>34</v>
      </c>
      <c r="D22" s="12"/>
      <c r="E22" s="12" t="s">
        <v>30</v>
      </c>
      <c r="F22" s="20">
        <v>1</v>
      </c>
      <c r="G22" s="66">
        <v>5.8</v>
      </c>
      <c r="H22" s="67">
        <v>5.5</v>
      </c>
      <c r="I22" s="68">
        <v>5</v>
      </c>
      <c r="J22" s="22"/>
      <c r="K22" s="21"/>
      <c r="L22" s="23">
        <f t="shared" si="0"/>
        <v>5</v>
      </c>
      <c r="M22" s="23"/>
      <c r="N22" s="15"/>
      <c r="O22" s="23"/>
      <c r="P22" s="23">
        <f t="shared" si="1"/>
        <v>5</v>
      </c>
      <c r="Q22" s="23">
        <f>421.7*P22</f>
        <v>2108.5</v>
      </c>
      <c r="R22" s="23">
        <f t="shared" si="2"/>
        <v>2108.5</v>
      </c>
    </row>
    <row r="23" spans="1:21" ht="30" x14ac:dyDescent="0.25">
      <c r="A23" s="14">
        <v>5</v>
      </c>
      <c r="B23" s="18" t="s">
        <v>26</v>
      </c>
      <c r="C23" s="19" t="s">
        <v>35</v>
      </c>
      <c r="D23" s="12"/>
      <c r="E23" s="12" t="s">
        <v>30</v>
      </c>
      <c r="F23" s="20">
        <v>9</v>
      </c>
      <c r="G23" s="66">
        <v>16</v>
      </c>
      <c r="H23" s="67">
        <v>15.5</v>
      </c>
      <c r="I23" s="68">
        <v>15</v>
      </c>
      <c r="J23" s="22"/>
      <c r="K23" s="21"/>
      <c r="L23" s="23">
        <f t="shared" si="0"/>
        <v>15</v>
      </c>
      <c r="M23" s="23"/>
      <c r="N23" s="15"/>
      <c r="O23" s="23"/>
      <c r="P23" s="23">
        <f t="shared" si="1"/>
        <v>15</v>
      </c>
      <c r="Q23" s="23">
        <f>31.1*P23</f>
        <v>466.5</v>
      </c>
      <c r="R23" s="23">
        <f t="shared" si="2"/>
        <v>4198.5</v>
      </c>
    </row>
    <row r="24" spans="1:21" ht="30" x14ac:dyDescent="0.25">
      <c r="A24" s="14">
        <v>6</v>
      </c>
      <c r="B24" s="18" t="s">
        <v>26</v>
      </c>
      <c r="C24" s="19" t="s">
        <v>35</v>
      </c>
      <c r="D24" s="12"/>
      <c r="E24" s="12" t="s">
        <v>30</v>
      </c>
      <c r="F24" s="20">
        <v>1</v>
      </c>
      <c r="G24" s="66">
        <v>16</v>
      </c>
      <c r="H24" s="67">
        <v>15.5</v>
      </c>
      <c r="I24" s="68">
        <v>15</v>
      </c>
      <c r="J24" s="22"/>
      <c r="K24" s="21"/>
      <c r="L24" s="23">
        <f t="shared" si="0"/>
        <v>15</v>
      </c>
      <c r="M24" s="23"/>
      <c r="N24" s="15"/>
      <c r="O24" s="23"/>
      <c r="P24" s="23">
        <f t="shared" si="1"/>
        <v>15</v>
      </c>
      <c r="Q24" s="23">
        <f>31.1*P24</f>
        <v>466.5</v>
      </c>
      <c r="R24" s="23">
        <f t="shared" si="2"/>
        <v>466.5</v>
      </c>
    </row>
    <row r="25" spans="1:21" ht="45" x14ac:dyDescent="0.25">
      <c r="A25" s="14">
        <v>7</v>
      </c>
      <c r="B25" s="18" t="s">
        <v>27</v>
      </c>
      <c r="C25" s="19" t="s">
        <v>36</v>
      </c>
      <c r="D25" s="12"/>
      <c r="E25" s="12" t="s">
        <v>50</v>
      </c>
      <c r="F25" s="20">
        <v>2</v>
      </c>
      <c r="G25" s="65">
        <v>11000</v>
      </c>
      <c r="H25" s="65">
        <v>10000</v>
      </c>
      <c r="I25" s="75">
        <v>9000</v>
      </c>
      <c r="J25" s="22"/>
      <c r="K25" s="21"/>
      <c r="L25" s="23">
        <f t="shared" si="0"/>
        <v>9000</v>
      </c>
      <c r="M25" s="23"/>
      <c r="N25" s="15"/>
      <c r="O25" s="23"/>
      <c r="P25" s="23">
        <f t="shared" si="1"/>
        <v>9000</v>
      </c>
      <c r="Q25" s="23">
        <f>P25</f>
        <v>9000</v>
      </c>
      <c r="R25" s="23">
        <f t="shared" si="2"/>
        <v>18000</v>
      </c>
    </row>
    <row r="26" spans="1:21" ht="32.25" customHeight="1" x14ac:dyDescent="0.25">
      <c r="A26" s="72" t="s">
        <v>43</v>
      </c>
      <c r="B26" s="73"/>
      <c r="C26" s="74"/>
      <c r="D26" s="12"/>
      <c r="E26" s="12"/>
      <c r="F26" s="20"/>
      <c r="G26" s="66"/>
      <c r="H26" s="67"/>
      <c r="I26" s="68"/>
      <c r="J26" s="22"/>
      <c r="K26" s="21"/>
      <c r="L26" s="23"/>
      <c r="M26" s="23"/>
      <c r="N26" s="15"/>
      <c r="O26" s="23"/>
      <c r="P26" s="23"/>
      <c r="Q26" s="23"/>
      <c r="R26" s="23"/>
    </row>
    <row r="27" spans="1:21" ht="45" x14ac:dyDescent="0.25">
      <c r="A27" s="14">
        <v>1</v>
      </c>
      <c r="B27" s="18" t="s">
        <v>24</v>
      </c>
      <c r="C27" s="19" t="s">
        <v>44</v>
      </c>
      <c r="D27" s="12"/>
      <c r="E27" s="12" t="s">
        <v>30</v>
      </c>
      <c r="F27" s="20">
        <v>9</v>
      </c>
      <c r="G27" s="65">
        <v>3.8</v>
      </c>
      <c r="H27" s="65">
        <v>3.5</v>
      </c>
      <c r="I27" s="68">
        <v>3</v>
      </c>
      <c r="J27" s="22"/>
      <c r="K27" s="21"/>
      <c r="L27" s="23">
        <f t="shared" si="0"/>
        <v>3</v>
      </c>
      <c r="M27" s="23"/>
      <c r="N27" s="15"/>
      <c r="O27" s="23"/>
      <c r="P27" s="23">
        <f>L27</f>
        <v>3</v>
      </c>
      <c r="Q27" s="23">
        <f>1014.2*P27</f>
        <v>3042.6000000000004</v>
      </c>
      <c r="R27" s="23">
        <f>F27*Q27</f>
        <v>27383.4</v>
      </c>
    </row>
    <row r="28" spans="1:21" ht="45" x14ac:dyDescent="0.25">
      <c r="A28" s="14">
        <v>2</v>
      </c>
      <c r="B28" s="18" t="s">
        <v>24</v>
      </c>
      <c r="C28" s="19" t="s">
        <v>44</v>
      </c>
      <c r="D28" s="12"/>
      <c r="E28" s="12" t="s">
        <v>30</v>
      </c>
      <c r="F28" s="20">
        <v>1</v>
      </c>
      <c r="G28" s="65">
        <v>3.8</v>
      </c>
      <c r="H28" s="65">
        <v>3.5</v>
      </c>
      <c r="I28" s="68">
        <v>3</v>
      </c>
      <c r="J28" s="22"/>
      <c r="K28" s="21"/>
      <c r="L28" s="23">
        <f t="shared" si="0"/>
        <v>3</v>
      </c>
      <c r="M28" s="23"/>
      <c r="N28" s="15"/>
      <c r="O28" s="23"/>
      <c r="P28" s="23">
        <f t="shared" ref="P28:P33" si="3">L28</f>
        <v>3</v>
      </c>
      <c r="Q28" s="23">
        <f>1014.2*P28</f>
        <v>3042.6000000000004</v>
      </c>
      <c r="R28" s="23">
        <f t="shared" ref="R28:R33" si="4">F28*Q28</f>
        <v>3042.6000000000004</v>
      </c>
    </row>
    <row r="29" spans="1:21" ht="30" x14ac:dyDescent="0.25">
      <c r="A29" s="14">
        <v>3</v>
      </c>
      <c r="B29" s="18" t="s">
        <v>25</v>
      </c>
      <c r="C29" s="19" t="s">
        <v>45</v>
      </c>
      <c r="D29" s="12"/>
      <c r="E29" s="12" t="s">
        <v>30</v>
      </c>
      <c r="F29" s="20">
        <v>9</v>
      </c>
      <c r="G29" s="66">
        <v>5.8</v>
      </c>
      <c r="H29" s="67">
        <v>5.5</v>
      </c>
      <c r="I29" s="68">
        <v>5</v>
      </c>
      <c r="J29" s="22"/>
      <c r="K29" s="21"/>
      <c r="L29" s="23">
        <f t="shared" si="0"/>
        <v>5</v>
      </c>
      <c r="M29" s="23"/>
      <c r="N29" s="15"/>
      <c r="O29" s="23"/>
      <c r="P29" s="23">
        <f t="shared" si="3"/>
        <v>5</v>
      </c>
      <c r="Q29" s="23">
        <f>532.94*P29</f>
        <v>2664.7000000000003</v>
      </c>
      <c r="R29" s="23">
        <f t="shared" si="4"/>
        <v>23982.300000000003</v>
      </c>
    </row>
    <row r="30" spans="1:21" ht="30" x14ac:dyDescent="0.25">
      <c r="A30" s="14">
        <v>4</v>
      </c>
      <c r="B30" s="18" t="s">
        <v>25</v>
      </c>
      <c r="C30" s="19" t="s">
        <v>45</v>
      </c>
      <c r="D30" s="12"/>
      <c r="E30" s="12" t="s">
        <v>30</v>
      </c>
      <c r="F30" s="20">
        <v>1</v>
      </c>
      <c r="G30" s="66">
        <v>5.8</v>
      </c>
      <c r="H30" s="67">
        <v>5.5</v>
      </c>
      <c r="I30" s="68">
        <v>5</v>
      </c>
      <c r="J30" s="22"/>
      <c r="K30" s="21"/>
      <c r="L30" s="23">
        <f t="shared" si="0"/>
        <v>5</v>
      </c>
      <c r="M30" s="23"/>
      <c r="N30" s="15"/>
      <c r="O30" s="23"/>
      <c r="P30" s="23">
        <f t="shared" si="3"/>
        <v>5</v>
      </c>
      <c r="Q30" s="23">
        <f>532.94*P30</f>
        <v>2664.7000000000003</v>
      </c>
      <c r="R30" s="23">
        <f t="shared" si="4"/>
        <v>2664.7000000000003</v>
      </c>
    </row>
    <row r="31" spans="1:21" ht="30" x14ac:dyDescent="0.25">
      <c r="A31" s="14">
        <v>5</v>
      </c>
      <c r="B31" s="18" t="s">
        <v>46</v>
      </c>
      <c r="C31" s="19" t="s">
        <v>47</v>
      </c>
      <c r="D31" s="12"/>
      <c r="E31" s="12" t="s">
        <v>30</v>
      </c>
      <c r="F31" s="20">
        <v>9</v>
      </c>
      <c r="G31" s="66">
        <v>16</v>
      </c>
      <c r="H31" s="67">
        <v>15.5</v>
      </c>
      <c r="I31" s="68">
        <v>15</v>
      </c>
      <c r="J31" s="22"/>
      <c r="K31" s="21"/>
      <c r="L31" s="23">
        <f t="shared" si="0"/>
        <v>15</v>
      </c>
      <c r="M31" s="23"/>
      <c r="N31" s="15"/>
      <c r="O31" s="23"/>
      <c r="P31" s="23">
        <f t="shared" si="3"/>
        <v>15</v>
      </c>
      <c r="Q31" s="23">
        <f>88.9*P31</f>
        <v>1333.5</v>
      </c>
      <c r="R31" s="23">
        <f t="shared" si="4"/>
        <v>12001.5</v>
      </c>
    </row>
    <row r="32" spans="1:21" ht="30" x14ac:dyDescent="0.25">
      <c r="A32" s="14">
        <v>6</v>
      </c>
      <c r="B32" s="18" t="s">
        <v>46</v>
      </c>
      <c r="C32" s="19" t="s">
        <v>47</v>
      </c>
      <c r="D32" s="12"/>
      <c r="E32" s="12" t="s">
        <v>30</v>
      </c>
      <c r="F32" s="20">
        <v>1</v>
      </c>
      <c r="G32" s="66">
        <v>16</v>
      </c>
      <c r="H32" s="67">
        <v>15.5</v>
      </c>
      <c r="I32" s="68">
        <v>15</v>
      </c>
      <c r="J32" s="22"/>
      <c r="K32" s="21"/>
      <c r="L32" s="23">
        <f t="shared" si="0"/>
        <v>15</v>
      </c>
      <c r="M32" s="23"/>
      <c r="N32" s="15"/>
      <c r="O32" s="23"/>
      <c r="P32" s="23">
        <f t="shared" si="3"/>
        <v>15</v>
      </c>
      <c r="Q32" s="23">
        <f>88.9*P32</f>
        <v>1333.5</v>
      </c>
      <c r="R32" s="23">
        <f t="shared" si="4"/>
        <v>1333.5</v>
      </c>
    </row>
    <row r="33" spans="1:18" ht="45" x14ac:dyDescent="0.25">
      <c r="A33" s="14">
        <v>7</v>
      </c>
      <c r="B33" s="18" t="s">
        <v>48</v>
      </c>
      <c r="C33" s="19" t="s">
        <v>49</v>
      </c>
      <c r="D33" s="12"/>
      <c r="E33" s="12" t="s">
        <v>50</v>
      </c>
      <c r="F33" s="20">
        <v>2</v>
      </c>
      <c r="G33" s="66">
        <v>11000</v>
      </c>
      <c r="H33" s="67">
        <v>10000</v>
      </c>
      <c r="I33" s="68">
        <v>4881</v>
      </c>
      <c r="J33" s="22"/>
      <c r="K33" s="21"/>
      <c r="L33" s="23">
        <f t="shared" si="0"/>
        <v>4881</v>
      </c>
      <c r="M33" s="23"/>
      <c r="N33" s="15"/>
      <c r="O33" s="23"/>
      <c r="P33" s="23">
        <f t="shared" si="3"/>
        <v>4881</v>
      </c>
      <c r="Q33" s="23">
        <f>P33</f>
        <v>4881</v>
      </c>
      <c r="R33" s="23">
        <f t="shared" si="4"/>
        <v>9762</v>
      </c>
    </row>
    <row r="34" spans="1:18" x14ac:dyDescent="0.25">
      <c r="A34" s="60" t="s">
        <v>16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2"/>
      <c r="Q34" s="16"/>
      <c r="R34" s="8">
        <f>SUM(R19:R33)</f>
        <v>150293</v>
      </c>
    </row>
    <row r="35" spans="1:18" ht="46.15" customHeight="1" x14ac:dyDescent="0.25">
      <c r="A35" s="59" t="s">
        <v>15</v>
      </c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</row>
    <row r="36" spans="1:18" ht="13.5" customHeight="1" x14ac:dyDescent="0.25">
      <c r="A36" s="49" t="s">
        <v>19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</row>
    <row r="37" spans="1:18" x14ac:dyDescent="0.25">
      <c r="A37" s="51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</row>
  </sheetData>
  <mergeCells count="28">
    <mergeCell ref="A36:R36"/>
    <mergeCell ref="A37:R37"/>
    <mergeCell ref="O13:O16"/>
    <mergeCell ref="G15:G16"/>
    <mergeCell ref="J15:J16"/>
    <mergeCell ref="K15:K16"/>
    <mergeCell ref="G13:K14"/>
    <mergeCell ref="A35:R35"/>
    <mergeCell ref="A34:P34"/>
    <mergeCell ref="N13:N16"/>
    <mergeCell ref="Q13:Q16"/>
    <mergeCell ref="A18:C18"/>
    <mergeCell ref="A26:C26"/>
    <mergeCell ref="A2:O2"/>
    <mergeCell ref="A10:R10"/>
    <mergeCell ref="A13:A16"/>
    <mergeCell ref="B13:B16"/>
    <mergeCell ref="D13:D16"/>
    <mergeCell ref="F13:F16"/>
    <mergeCell ref="L13:L16"/>
    <mergeCell ref="M13:M16"/>
    <mergeCell ref="A11:R11"/>
    <mergeCell ref="H15:H16"/>
    <mergeCell ref="I15:I16"/>
    <mergeCell ref="P13:P16"/>
    <mergeCell ref="R13:R16"/>
    <mergeCell ref="E13:E16"/>
    <mergeCell ref="C13:C16"/>
  </mergeCells>
  <pageMargins left="0.25" right="0.25" top="0.75" bottom="0.75" header="0.3" footer="0.3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2026-03-09T18:19:04Z</dcterms:modified>
</cp:coreProperties>
</file>