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A5706873-F69F-4A52-A3EE-2720C92BF91C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НМЦК" sheetId="15" r:id="rId1"/>
  </sheets>
  <calcPr calcId="181029" fullPrecision="0"/>
</workbook>
</file>

<file path=xl/calcChain.xml><?xml version="1.0" encoding="utf-8"?>
<calcChain xmlns="http://schemas.openxmlformats.org/spreadsheetml/2006/main">
  <c r="D18" i="15" l="1"/>
  <c r="I17" i="15" l="1"/>
  <c r="H17" i="15"/>
  <c r="K17" i="15" s="1"/>
  <c r="L17" i="15" s="1"/>
  <c r="M17" i="15" s="1"/>
  <c r="N17" i="15" s="1"/>
  <c r="N18" i="15" s="1"/>
  <c r="J17" i="15" l="1"/>
  <c r="O17" i="15"/>
  <c r="O18" i="15" s="1"/>
</calcChain>
</file>

<file path=xl/sharedStrings.xml><?xml version="1.0" encoding="utf-8"?>
<sst xmlns="http://schemas.openxmlformats.org/spreadsheetml/2006/main" count="28" uniqueCount="28">
  <si>
    <t>1.</t>
  </si>
  <si>
    <t>Основные характеристики объекта закупки</t>
  </si>
  <si>
    <t>Используемый метод определения НМЦК с обоснованием:</t>
  </si>
  <si>
    <t xml:space="preserve">Метод сопоставимых рыночных цен (анализа рынка), данный метод определения НМЦК является приоритетным. </t>
  </si>
  <si>
    <t>№ п/п</t>
  </si>
  <si>
    <t>Ед. изм.</t>
  </si>
  <si>
    <t>Кол-во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</si>
  <si>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</si>
  <si>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</si>
  <si>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>Среднее квадратичное отклонение</t>
  </si>
  <si>
    <t>Цена за единицу изм. (руб.)</t>
  </si>
  <si>
    <t>Цена за единицу изм. с округлением (руб.)</t>
  </si>
  <si>
    <t>Н(М)ЦК, контракта с учетом округления  цены за единицу (руб.)</t>
  </si>
  <si>
    <t>Итого:</t>
  </si>
  <si>
    <t xml:space="preserve">Средняя цена за единицу (без НДС)     &lt;ц&gt; </t>
  </si>
  <si>
    <r>
      <t xml:space="preserve">коэффици-ент вариации цен V (%)  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</si>
  <si>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</si>
  <si>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следующего метода:
1) метод сопоставимых рыночных цен.
Расчет цены единицы товара произведен на основании информации о рыночных ценах и анализа полученных коммерческих предложений от поставщиков.
Валюта, используемая для формирования цены контракта и расчетов с поставщиками (исполнителями, подрядчиками) - Российский рубль.
Расчет цены единицы товара произведен на основании информации о рыночных ценах и анализа полученных коммерческих предложений от поставщиков с учетом Постановления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</t>
  </si>
  <si>
    <t>Коммерческие предложения (ру./ед.изм.)</t>
  </si>
  <si>
    <t>Наименование услуг</t>
  </si>
  <si>
    <t xml:space="preserve">в том числе финансирование: </t>
  </si>
  <si>
    <t>МЕС</t>
  </si>
  <si>
    <t>вход № 103  от 02.03.2026 г</t>
  </si>
  <si>
    <t>вход № 102  от 02.03.2026  г</t>
  </si>
  <si>
    <t>вход № 101  от 02.03. 2026  г</t>
  </si>
  <si>
    <t>Оказание услуг по техническому обслуживанию комплексных систем зданий в 2026 году</t>
  </si>
  <si>
    <t>ВОказание услуг по техническому обслуживанию комплексных систем зданий в 2026 году</t>
  </si>
  <si>
    <t xml:space="preserve">                 КОСГУ : 225 ОМС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</si>
</sst>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7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vertical="top"/>
    </xf>
    <xf numFmtId="3" fontId="6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4" fontId="3" fillId="0" borderId="1" xfId="0" applyNumberFormat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center" vertical="top" wrapText="1"/>
    </xf>
    <xf numFmtId="3" fontId="3" fillId="0" borderId="2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center" vertical="top"/>
    </xf>
    <xf numFmtId="4" fontId="0" fillId="0" borderId="0" xfId="0" applyNumberFormat="1"/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1" fillId="0" borderId="6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14</xdr:row>
      <xdr:rowOff>485775</xdr:rowOff>
    </xdr:from>
    <xdr:to>
      <xdr:col>10</xdr:col>
      <xdr:colOff>190500</xdr:colOff>
      <xdr:row>14</xdr:row>
      <xdr:rowOff>552450</xdr:rowOff>
    </xdr:to>
    <xdr:pic>
      <xdr:nvPicPr>
        <xdr:cNvPr id="8" name="Picture 6">
          <a:extLst>
            <a:ext uri="{FF2B5EF4-FFF2-40B4-BE49-F238E27FC236}">
              <a16:creationId xmlns:a16="http://schemas.microsoft.com/office/drawing/2014/main" id="{6308F3D5-B1A5-4490-B113-EBD7F5A08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100" y="2505075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14</xdr:row>
      <xdr:rowOff>419100</xdr:rowOff>
    </xdr:from>
    <xdr:to>
      <xdr:col>10</xdr:col>
      <xdr:colOff>190500</xdr:colOff>
      <xdr:row>14</xdr:row>
      <xdr:rowOff>485775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D99FFF4E-0345-459C-AB42-994D17B2B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100" y="2438400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14</xdr:row>
      <xdr:rowOff>1171575</xdr:rowOff>
    </xdr:from>
    <xdr:to>
      <xdr:col>9</xdr:col>
      <xdr:colOff>895350</xdr:colOff>
      <xdr:row>14</xdr:row>
      <xdr:rowOff>1533525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6CA2B07B-5FB8-486D-B19D-C4CD8857E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0" y="3190875"/>
          <a:ext cx="5524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104775</xdr:colOff>
      <xdr:row>14</xdr:row>
      <xdr:rowOff>800100</xdr:rowOff>
    </xdr:from>
    <xdr:to>
      <xdr:col>8</xdr:col>
      <xdr:colOff>1019175</xdr:colOff>
      <xdr:row>14</xdr:row>
      <xdr:rowOff>1247775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FD6A92E8-FB01-4F26-9107-CE19F502E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2819400"/>
          <a:ext cx="5048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14</xdr:row>
      <xdr:rowOff>1590675</xdr:rowOff>
    </xdr:from>
    <xdr:to>
      <xdr:col>10</xdr:col>
      <xdr:colOff>190500</xdr:colOff>
      <xdr:row>14</xdr:row>
      <xdr:rowOff>1819275</xdr:rowOff>
    </xdr:to>
    <xdr:pic>
      <xdr:nvPicPr>
        <xdr:cNvPr id="12" name="Picture 6">
          <a:extLst>
            <a:ext uri="{FF2B5EF4-FFF2-40B4-BE49-F238E27FC236}">
              <a16:creationId xmlns:a16="http://schemas.microsoft.com/office/drawing/2014/main" id="{D6BB7B65-B2E9-47C2-9828-8F876E3EC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100" y="353377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14</xdr:row>
      <xdr:rowOff>1838325</xdr:rowOff>
    </xdr:from>
    <xdr:to>
      <xdr:col>11</xdr:col>
      <xdr:colOff>0</xdr:colOff>
      <xdr:row>14</xdr:row>
      <xdr:rowOff>2057400</xdr:rowOff>
    </xdr:to>
    <xdr:pic>
      <xdr:nvPicPr>
        <xdr:cNvPr id="13" name="Picture 5">
          <a:extLst>
            <a:ext uri="{FF2B5EF4-FFF2-40B4-BE49-F238E27FC236}">
              <a16:creationId xmlns:a16="http://schemas.microsoft.com/office/drawing/2014/main" id="{45009E94-FB37-4AA9-944B-33736DB88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3533775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O21"/>
  <sheetViews>
    <sheetView tabSelected="1" topLeftCell="A13" workbookViewId="0">
      <selection activeCell="O15" sqref="O15"/>
    </sheetView>
  </sheetViews>
  <sheetFormatPr defaultRowHeight="15" x14ac:dyDescent="0.25"/>
  <cols>
    <col min="1" max="1" width="6.7109375" customWidth="1"/>
    <col min="2" max="2" width="32.85546875" customWidth="1"/>
    <col min="4" max="4" width="9.140625" customWidth="1"/>
    <col min="5" max="5" width="15.140625" customWidth="1"/>
    <col min="6" max="6" width="14.5703125" customWidth="1"/>
    <col min="7" max="7" width="15.140625" customWidth="1"/>
    <col min="9" max="9" width="12.85546875" customWidth="1"/>
    <col min="10" max="10" width="14.85546875" customWidth="1"/>
    <col min="11" max="11" width="12.28515625" customWidth="1"/>
    <col min="14" max="14" width="11.140625" customWidth="1"/>
    <col min="15" max="15" width="12.140625" customWidth="1"/>
    <col min="18" max="18" width="12.28515625" customWidth="1"/>
  </cols>
  <sheetData>
    <row r="1" spans="1:15" x14ac:dyDescent="0.25">
      <c r="M1" s="24"/>
      <c r="N1" s="24"/>
      <c r="O1" s="24"/>
    </row>
    <row r="2" spans="1:15" x14ac:dyDescent="0.25">
      <c r="M2" s="24"/>
      <c r="N2" s="24"/>
      <c r="O2" s="24"/>
    </row>
    <row r="3" spans="1:15" x14ac:dyDescent="0.25">
      <c r="M3" s="24"/>
      <c r="N3" s="24"/>
      <c r="O3" s="24"/>
    </row>
    <row r="4" spans="1:15" x14ac:dyDescent="0.25">
      <c r="M4" s="24"/>
      <c r="N4" s="24"/>
      <c r="O4" s="24"/>
    </row>
    <row r="5" spans="1:15" x14ac:dyDescent="0.25">
      <c r="M5" s="24"/>
      <c r="N5" s="24"/>
      <c r="O5" s="24"/>
    </row>
    <row r="6" spans="1:15" x14ac:dyDescent="0.25">
      <c r="M6" s="24"/>
      <c r="N6" s="24"/>
      <c r="O6" s="24"/>
    </row>
    <row r="7" spans="1:15" x14ac:dyDescent="0.25">
      <c r="M7" s="24"/>
      <c r="N7" s="24"/>
      <c r="O7" s="24"/>
    </row>
    <row r="8" spans="1:15" x14ac:dyDescent="0.25">
      <c r="M8" s="2"/>
      <c r="N8" s="2"/>
      <c r="O8" s="2"/>
    </row>
    <row r="10" spans="1:15" s="1" customFormat="1" ht="204.75" customHeight="1" x14ac:dyDescent="0.2">
      <c r="A10" s="22" t="s">
        <v>17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2" spans="1:15" ht="47.25" customHeight="1" x14ac:dyDescent="0.25">
      <c r="A12" s="25" t="s">
        <v>1</v>
      </c>
      <c r="B12" s="26"/>
      <c r="C12" s="26"/>
      <c r="D12" s="26"/>
      <c r="E12" s="26"/>
      <c r="F12" s="26"/>
      <c r="G12" s="26"/>
      <c r="H12" s="26"/>
      <c r="I12" s="25" t="s">
        <v>26</v>
      </c>
      <c r="J12" s="26"/>
      <c r="K12" s="26"/>
      <c r="L12" s="26"/>
      <c r="M12" s="26"/>
      <c r="N12" s="27"/>
      <c r="O12" s="28" t="s">
        <v>20</v>
      </c>
    </row>
    <row r="13" spans="1:15" ht="41.25" customHeight="1" x14ac:dyDescent="0.25">
      <c r="A13" s="29" t="s">
        <v>2</v>
      </c>
      <c r="B13" s="30"/>
      <c r="C13" s="30"/>
      <c r="D13" s="30"/>
      <c r="E13" s="30"/>
      <c r="F13" s="30"/>
      <c r="G13" s="30"/>
      <c r="H13" s="30"/>
      <c r="I13" s="25" t="s">
        <v>3</v>
      </c>
      <c r="J13" s="26"/>
      <c r="K13" s="26"/>
      <c r="L13" s="26"/>
      <c r="M13" s="26"/>
      <c r="N13" s="27"/>
      <c r="O13" s="28"/>
    </row>
    <row r="14" spans="1:15" ht="45" customHeight="1" x14ac:dyDescent="0.25">
      <c r="A14" s="28" t="s">
        <v>4</v>
      </c>
      <c r="B14" s="28" t="s">
        <v>19</v>
      </c>
      <c r="C14" s="28" t="s">
        <v>5</v>
      </c>
      <c r="D14" s="31" t="s">
        <v>6</v>
      </c>
      <c r="E14" s="28" t="s">
        <v>18</v>
      </c>
      <c r="F14" s="28"/>
      <c r="G14" s="28"/>
      <c r="H14" s="33" t="s">
        <v>7</v>
      </c>
      <c r="I14" s="34"/>
      <c r="J14" s="35"/>
      <c r="K14" s="28" t="s">
        <v>8</v>
      </c>
      <c r="L14" s="28"/>
      <c r="M14" s="28"/>
      <c r="N14" s="28"/>
      <c r="O14" s="28"/>
    </row>
    <row r="15" spans="1:15" ht="119.25" customHeight="1" x14ac:dyDescent="0.25">
      <c r="A15" s="28"/>
      <c r="B15" s="28"/>
      <c r="C15" s="28"/>
      <c r="D15" s="32"/>
      <c r="E15" s="3" t="s">
        <v>22</v>
      </c>
      <c r="F15" s="3" t="s">
        <v>23</v>
      </c>
      <c r="G15" s="3" t="s">
        <v>24</v>
      </c>
      <c r="H15" s="3" t="s">
        <v>14</v>
      </c>
      <c r="I15" s="4" t="s">
        <v>9</v>
      </c>
      <c r="J15" s="4" t="s">
        <v>15</v>
      </c>
      <c r="K15" s="5" t="s">
        <v>16</v>
      </c>
      <c r="L15" s="3" t="s">
        <v>10</v>
      </c>
      <c r="M15" s="3" t="s">
        <v>11</v>
      </c>
      <c r="N15" s="3" t="s">
        <v>12</v>
      </c>
      <c r="O15" s="3" t="s">
        <v>27</v>
      </c>
    </row>
    <row r="16" spans="1:15" s="11" customFormat="1" x14ac:dyDescent="0.25">
      <c r="A16" s="6">
        <v>1</v>
      </c>
      <c r="B16" s="6">
        <v>2</v>
      </c>
      <c r="C16" s="6">
        <v>4</v>
      </c>
      <c r="D16" s="7">
        <v>5</v>
      </c>
      <c r="E16" s="8">
        <v>6</v>
      </c>
      <c r="F16" s="8">
        <v>6</v>
      </c>
      <c r="G16" s="8">
        <v>7</v>
      </c>
      <c r="H16" s="8">
        <v>9</v>
      </c>
      <c r="I16" s="10">
        <v>13</v>
      </c>
      <c r="J16" s="9">
        <v>14</v>
      </c>
      <c r="K16" s="9">
        <v>15</v>
      </c>
      <c r="L16" s="8">
        <v>16</v>
      </c>
      <c r="M16" s="8">
        <v>17</v>
      </c>
      <c r="N16" s="8">
        <v>18</v>
      </c>
      <c r="O16" s="9">
        <v>19</v>
      </c>
    </row>
    <row r="17" spans="1:15" ht="39" customHeight="1" x14ac:dyDescent="0.25">
      <c r="A17" s="6" t="s">
        <v>0</v>
      </c>
      <c r="B17" s="12" t="s">
        <v>25</v>
      </c>
      <c r="C17" s="13" t="s">
        <v>21</v>
      </c>
      <c r="D17" s="14">
        <v>10</v>
      </c>
      <c r="E17" s="15">
        <v>15600</v>
      </c>
      <c r="F17" s="15">
        <v>15900</v>
      </c>
      <c r="G17" s="15">
        <v>15000</v>
      </c>
      <c r="H17" s="15">
        <f t="shared" ref="H17" si="0">AVERAGE(E17:G17)</f>
        <v>15500</v>
      </c>
      <c r="I17" s="16">
        <f t="shared" ref="I17" si="1">_xlfn.STDEV.S(E17:G17)</f>
        <v>458.26</v>
      </c>
      <c r="J17" s="15">
        <f t="shared" ref="J17" si="2">I17/H17*100</f>
        <v>2.96</v>
      </c>
      <c r="K17" s="15">
        <f t="shared" ref="K17" si="3">H17*D17</f>
        <v>155000</v>
      </c>
      <c r="L17" s="13">
        <f t="shared" ref="L17" si="4">K17/D17</f>
        <v>15500</v>
      </c>
      <c r="M17" s="13">
        <f t="shared" ref="M17" si="5">ROUNDDOWN(L17,2)</f>
        <v>15500</v>
      </c>
      <c r="N17" s="17">
        <f t="shared" ref="N17" si="6">M17*D17</f>
        <v>155000</v>
      </c>
      <c r="O17" s="15">
        <f t="shared" ref="O17" si="7">N17</f>
        <v>155000</v>
      </c>
    </row>
    <row r="18" spans="1:15" x14ac:dyDescent="0.25">
      <c r="A18" s="18"/>
      <c r="B18" s="19" t="s">
        <v>13</v>
      </c>
      <c r="C18" s="19"/>
      <c r="D18" s="18">
        <f>SUM(D17:D17)</f>
        <v>10</v>
      </c>
      <c r="E18" s="20"/>
      <c r="F18" s="20"/>
      <c r="G18" s="20"/>
      <c r="H18" s="17"/>
      <c r="I18" s="20"/>
      <c r="J18" s="20"/>
      <c r="K18" s="20"/>
      <c r="L18" s="17"/>
      <c r="M18" s="17"/>
      <c r="N18" s="17">
        <f>SUM(N17:N17)</f>
        <v>155000</v>
      </c>
      <c r="O18" s="17">
        <f>SUM(O17:O17)</f>
        <v>155000</v>
      </c>
    </row>
    <row r="21" spans="1:15" x14ac:dyDescent="0.25">
      <c r="M21" s="21"/>
      <c r="N21" s="21"/>
    </row>
  </sheetData>
  <mergeCells count="20">
    <mergeCell ref="A12:H12"/>
    <mergeCell ref="I12:N12"/>
    <mergeCell ref="O12:O14"/>
    <mergeCell ref="A13:H13"/>
    <mergeCell ref="I13:N13"/>
    <mergeCell ref="A14:A15"/>
    <mergeCell ref="B14:B15"/>
    <mergeCell ref="C14:C15"/>
    <mergeCell ref="D14:D15"/>
    <mergeCell ref="E14:G14"/>
    <mergeCell ref="H14:J14"/>
    <mergeCell ref="K14:N14"/>
    <mergeCell ref="A10:O10"/>
    <mergeCell ref="M6:O6"/>
    <mergeCell ref="M7:O7"/>
    <mergeCell ref="M1:O1"/>
    <mergeCell ref="M2:O2"/>
    <mergeCell ref="M3:O3"/>
    <mergeCell ref="M4:O4"/>
    <mergeCell ref="M5:O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2026-03-10T07:19:29Z</dcterms:modified>
</cp:coreProperties>
</file>