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2760" yWindow="32760" windowWidth="20730" windowHeight="11625"/>
  </bookViews>
  <sheets>
    <sheet name="Расчет Н(М)ЦК" sheetId="2" r:id="rId1"/>
    <sheet name="Лист1" sheetId="9" r:id="rId2"/>
  </sheets>
  <definedNames>
    <definedName name="_GoBack" localSheetId="0">'Расчет Н(М)ЦК'!#REF!</definedName>
    <definedName name="_xlnm.Print_Area" localSheetId="0">'Расчет Н(М)ЦК'!$A$3:$L$11</definedName>
  </definedNames>
  <calcPr calcId="144525"/>
</workbook>
</file>

<file path=xl/calcChain.xml><?xml version="1.0" encoding="utf-8"?>
<calcChain xmlns="http://schemas.openxmlformats.org/spreadsheetml/2006/main">
  <c r="H7" i="2" l="1"/>
  <c r="I7" i="2" s="1"/>
  <c r="K7" i="2"/>
  <c r="L7" i="2" s="1"/>
  <c r="L8" i="2" s="1"/>
  <c r="H10" i="2" l="1"/>
  <c r="J7" i="2"/>
</calcChain>
</file>

<file path=xl/sharedStrings.xml><?xml version="1.0" encoding="utf-8"?>
<sst xmlns="http://schemas.openxmlformats.org/spreadsheetml/2006/main" count="23" uniqueCount="23">
  <si>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</si>
  <si>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</si>
  <si>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</si>
  <si>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</si>
  <si>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</si>
  <si>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Однородность совокупности значений выявленных цен, используемых в расчете Н(М)ЦК</t>
  </si>
  <si>
    <t>Наименование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</si>
  <si>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</si>
  <si>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В результате проведенного расчета Н(М)ЦК  составила:</t>
  </si>
  <si>
    <t>рублей</t>
  </si>
  <si>
    <t>Реквизиты документов, на основании которых произведен расчет Н(М)ЦК (руб./ед.изм.) БЕЗ УЧЕТА НДС</t>
  </si>
  <si>
    <t>За Н(М)ЦК принято минимальное значение из предложенных коммерческих предложений</t>
  </si>
  <si>
    <t>Минимальная цена за единицу измерения (рублей)</t>
  </si>
  <si>
    <t>Н(М)ЦК, определяемая методом сопоставимых рыночных цен (анализа рынка). (рублей) с учетом минимального значения за ед.изм.</t>
  </si>
  <si>
    <t>Специалист по закупкам</t>
  </si>
  <si>
    <t>Определение и обоснование начальной (максимальной) цены контракта.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контракта (далее – НМЦК) определяется и обосновывается в соответствии с требованиями статьи 22 Закона,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 посредством применения метода сопоставимых рыночных цен (анализа рынка). В целях применения метода сопоставимых рыночных цен заказчиком осуществлены следующие действия:
- направлены запросы в адрес пяти потенциальных потенциальным исполнителям, осуществляющих оказание идентичных услуг, планируемых к закупке. Получено 3 ценовых предложения на запросы заказчика.</t>
  </si>
  <si>
    <t>Д.М. Коврижкина</t>
  </si>
  <si>
    <t>Оказание услуг по переносу базы данных пациентов по рентгенологии для Санкт-Петербургского государственного бюджетного учреждения здравоохранения «Стоматологическая поликлиника № 19» Пушкинского района</t>
  </si>
  <si>
    <t>усл.</t>
  </si>
  <si>
    <t>УТВЕРЖДАЮ:
Главный врач
СПб ГБУЗ СП №19 Пушкинского района
______________ И.В. Березкина
«__» __________ 2026 г.</t>
  </si>
  <si>
    <t>Коммерческое предложение №1 вх. от 05.03.2026 года</t>
  </si>
  <si>
    <t>Коммерческое предложение №2 вх. от 10.03.2026 года</t>
  </si>
  <si>
    <t>Коммерческое предложение №3 вх. от 12.03.2026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</si>
</sst>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;[Red]#,##0.00_р_."/>
  </numFmts>
  <fonts count="14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41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4" fontId="11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vertical="top" wrapText="1"/>
    </xf>
    <xf numFmtId="0" fontId="10" fillId="0" borderId="6" xfId="0" applyFont="1" applyBorder="1" applyAlignment="1">
      <alignment wrapText="1"/>
    </xf>
    <xf numFmtId="0" fontId="10" fillId="0" borderId="6" xfId="0" applyFont="1" applyBorder="1" applyAlignment="1">
      <alignment horizontal="right" wrapText="1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 applyProtection="1">
      <alignment vertical="center" wrapText="1"/>
      <protection locked="0"/>
    </xf>
    <xf numFmtId="0" fontId="9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top" wrapText="1"/>
    </xf>
    <xf numFmtId="0" fontId="3" fillId="0" borderId="0" xfId="0" applyFont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6" fillId="0" borderId="2" xfId="0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5</xdr:row>
      <xdr:rowOff>678180</xdr:rowOff>
    </xdr:from>
    <xdr:to>
      <xdr:col>10</xdr:col>
      <xdr:colOff>0</xdr:colOff>
      <xdr:row>5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55721</xdr:colOff>
      <xdr:row>5</xdr:row>
      <xdr:rowOff>624840</xdr:rowOff>
    </xdr:from>
    <xdr:to>
      <xdr:col>9</xdr:col>
      <xdr:colOff>10000</xdr:colOff>
      <xdr:row>5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2"/>
  <sheetViews>
    <sheetView tabSelected="1" zoomScale="80" zoomScaleNormal="80" zoomScaleSheetLayoutView="75" workbookViewId="0">
      <selection activeCell="O7" sqref="O7"/>
    </sheetView>
  </sheetViews>
  <sheetFormatPr defaultColWidth="9.140625" defaultRowHeight="12.75" x14ac:dyDescent="0.2"/>
  <cols>
    <col min="1" max="1" width="3.140625" style="1" customWidth="1"/>
    <col min="2" max="2" width="28.42578125" style="1" customWidth="1"/>
    <col min="3" max="3" width="5.85546875" style="1" customWidth="1"/>
    <col min="4" max="4" width="6.85546875" style="1" customWidth="1"/>
    <col min="5" max="6" width="14" style="1" customWidth="1"/>
    <col min="7" max="7" width="14.42578125" style="1" customWidth="1"/>
    <col min="8" max="9" width="18.140625" style="1" customWidth="1"/>
    <col min="10" max="10" width="20.140625" style="1" customWidth="1"/>
    <col min="11" max="11" width="14.5703125" style="1" customWidth="1"/>
    <col min="12" max="12" width="18.7109375" style="1" customWidth="1"/>
    <col min="13" max="16384" width="9.140625" style="1"/>
  </cols>
  <sheetData>
    <row r="2" spans="1:12" ht="89.25" customHeight="1" x14ac:dyDescent="0.2">
      <c r="J2" s="30" t="s">
        <v>19</v>
      </c>
      <c r="K2" s="30"/>
      <c r="L2" s="30"/>
    </row>
    <row r="3" spans="1:12" ht="182.25" customHeight="1" x14ac:dyDescent="0.2">
      <c r="A3" s="32" t="s">
        <v>15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s="10" customFormat="1" ht="30.75" customHeight="1" x14ac:dyDescent="0.2">
      <c r="A4" s="33" t="s">
        <v>0</v>
      </c>
      <c r="B4" s="33" t="s">
        <v>6</v>
      </c>
      <c r="C4" s="33" t="s">
        <v>1</v>
      </c>
      <c r="D4" s="33" t="s">
        <v>2</v>
      </c>
      <c r="E4" s="37" t="s">
        <v>10</v>
      </c>
      <c r="F4" s="37"/>
      <c r="G4" s="37"/>
      <c r="H4" s="35" t="s">
        <v>5</v>
      </c>
      <c r="I4" s="35"/>
      <c r="J4" s="35"/>
      <c r="K4" s="34" t="s">
        <v>12</v>
      </c>
      <c r="L4" s="34" t="s">
        <v>13</v>
      </c>
    </row>
    <row r="5" spans="1:12" s="10" customFormat="1" ht="19.5" customHeight="1" x14ac:dyDescent="0.2">
      <c r="A5" s="33"/>
      <c r="B5" s="33"/>
      <c r="C5" s="33"/>
      <c r="D5" s="33"/>
      <c r="E5" s="37"/>
      <c r="F5" s="37"/>
      <c r="G5" s="37"/>
      <c r="H5" s="35"/>
      <c r="I5" s="35"/>
      <c r="J5" s="35"/>
      <c r="K5" s="36"/>
      <c r="L5" s="36"/>
    </row>
    <row r="6" spans="1:12" s="10" customFormat="1" ht="106.5" customHeight="1" x14ac:dyDescent="0.2">
      <c r="A6" s="34"/>
      <c r="B6" s="34"/>
      <c r="C6" s="34"/>
      <c r="D6" s="34"/>
      <c r="E6" s="14" t="s">
        <v>20</v>
      </c>
      <c r="F6" s="14" t="s">
        <v>21</v>
      </c>
      <c r="G6" s="39" t="s">
        <v>22</v>
      </c>
      <c r="H6" s="15" t="s">
        <v>4</v>
      </c>
      <c r="I6" s="15" t="s">
        <v>3</v>
      </c>
      <c r="J6" s="15" t="s">
        <v>7</v>
      </c>
      <c r="K6" s="36"/>
      <c r="L6" s="36"/>
    </row>
    <row r="7" spans="1:12" s="12" customFormat="1" ht="119.25" customHeight="1" x14ac:dyDescent="0.25">
      <c r="A7" s="19">
        <v>1</v>
      </c>
      <c r="B7" s="25" t="s">
        <v>17</v>
      </c>
      <c r="C7" s="29" t="s">
        <v>18</v>
      </c>
      <c r="D7" s="24">
        <v>1</v>
      </c>
      <c r="E7" s="16">
        <v>157500</v>
      </c>
      <c r="F7" s="16">
        <v>161000</v>
      </c>
      <c r="G7" s="40">
        <v>163300</v>
      </c>
      <c r="H7" s="13">
        <f>AVERAGE(E7:G7)</f>
        <v>160600</v>
      </c>
      <c r="I7" s="13">
        <f>SQRT(((SUM((POWER(G7-H7,2)),(POWER(F7-H7,2)),(POWER(E7-H7,2)),)/(COLUMNS(E7:G7)-1))))</f>
        <v>2920.6163733020467</v>
      </c>
      <c r="J7" s="13">
        <f t="shared" ref="J7" si="0">I7/H7*100</f>
        <v>1.8185656122677751</v>
      </c>
      <c r="K7" s="13">
        <f>MIN(E7:G7)</f>
        <v>157500</v>
      </c>
      <c r="L7" s="17">
        <f>K7*D7</f>
        <v>157500</v>
      </c>
    </row>
    <row r="8" spans="1:12" s="12" customFormat="1" ht="15" x14ac:dyDescent="0.2">
      <c r="A8" s="11"/>
      <c r="B8" s="20"/>
      <c r="C8" s="21"/>
      <c r="D8" s="22"/>
      <c r="E8" s="23"/>
      <c r="F8" s="23"/>
      <c r="G8" s="23"/>
      <c r="H8" s="13"/>
      <c r="I8" s="13"/>
      <c r="J8" s="13"/>
      <c r="K8" s="13"/>
      <c r="L8" s="17">
        <f>SUM(L7:L7)</f>
        <v>157500</v>
      </c>
    </row>
    <row r="9" spans="1:12" s="2" customFormat="1" ht="15.75" x14ac:dyDescent="0.25">
      <c r="A9" s="38" t="s">
        <v>11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</row>
    <row r="10" spans="1:12" s="2" customFormat="1" ht="15.75" x14ac:dyDescent="0.25">
      <c r="A10" s="31" t="s">
        <v>8</v>
      </c>
      <c r="B10" s="31"/>
      <c r="C10" s="31"/>
      <c r="D10" s="31"/>
      <c r="E10" s="31"/>
      <c r="F10" s="31"/>
      <c r="G10" s="31"/>
      <c r="H10" s="18">
        <f>L8</f>
        <v>157500</v>
      </c>
      <c r="I10" s="9" t="s">
        <v>9</v>
      </c>
      <c r="J10" s="9"/>
      <c r="K10" s="9"/>
      <c r="L10" s="9"/>
    </row>
    <row r="11" spans="1:12" s="3" customFormat="1" ht="15.75" x14ac:dyDescent="0.25">
      <c r="A11" s="4"/>
      <c r="B11" s="5"/>
      <c r="C11" s="5"/>
      <c r="D11" s="6"/>
      <c r="E11" s="7"/>
      <c r="F11" s="7"/>
      <c r="G11" s="8"/>
      <c r="K11" s="6"/>
      <c r="L11" s="6"/>
    </row>
    <row r="12" spans="1:12" s="3" customFormat="1" ht="34.5" customHeight="1" x14ac:dyDescent="0.25">
      <c r="A12" s="5"/>
      <c r="B12" s="26" t="s">
        <v>14</v>
      </c>
      <c r="C12" s="26"/>
      <c r="D12" s="27"/>
      <c r="E12" s="28"/>
      <c r="F12" s="28" t="s">
        <v>16</v>
      </c>
      <c r="G12" s="8"/>
      <c r="K12" s="6"/>
      <c r="L12" s="6"/>
    </row>
  </sheetData>
  <mergeCells count="12">
    <mergeCell ref="J2:L2"/>
    <mergeCell ref="A10:G10"/>
    <mergeCell ref="A3:L3"/>
    <mergeCell ref="A4:A6"/>
    <mergeCell ref="H4:J5"/>
    <mergeCell ref="L4:L6"/>
    <mergeCell ref="K4:K6"/>
    <mergeCell ref="B4:B6"/>
    <mergeCell ref="C4:C6"/>
    <mergeCell ref="D4:D6"/>
    <mergeCell ref="E4:G5"/>
    <mergeCell ref="A9:L9"/>
  </mergeCells>
  <phoneticPr fontId="0" type="noConversion"/>
  <conditionalFormatting sqref="J7:J8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Н(М)ЦК</vt:lpstr>
      <vt:lpstr>Лист1</vt:lpstr>
      <vt:lpstr>'Расчет Н(М)ЦК'!Область_печати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Econ2</cp:lastModifiedBy>
  <cp:lastPrinted>2025-11-17T10:31:22Z</cp:lastPrinted>
  <dcterms:created xsi:type="dcterms:W3CDTF">2014-01-15T18:15:09Z</dcterms:created>
  <dcterms:modified xsi:type="dcterms:W3CDTF">2026-03-12T11:19:39Z</dcterms:modified>
</cp:coreProperties>
</file>