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19320" windowHeight="11760"/>
  </bookViews>
  <sheets>
    <sheet name="Лист1" sheetId="1" r:id="rId1"/>
  </sheets>
  <definedNames>
    <definedName name="_xlnm._FilterDatabase" localSheetId="0" hidden="1">Лист1!$A$9:$N$19</definedName>
  </definedNames>
  <calcPr calcId="162913"/>
</workbook>
</file>

<file path=xl/calcChain.xml><?xml version="1.0" encoding="utf-8"?>
<calcChain xmlns="http://schemas.openxmlformats.org/spreadsheetml/2006/main">
  <c r="N19" i="1" l="1"/>
  <c r="H11" i="1" l="1"/>
  <c r="N11" i="1" s="1"/>
  <c r="K11" i="1"/>
  <c r="L11" i="1"/>
  <c r="M11" i="1" s="1"/>
  <c r="H12" i="1"/>
  <c r="N12" i="1" s="1"/>
  <c r="K12" i="1"/>
  <c r="L12" i="1"/>
  <c r="H13" i="1"/>
  <c r="N13" i="1" s="1"/>
  <c r="K13" i="1"/>
  <c r="L13" i="1"/>
  <c r="H14" i="1"/>
  <c r="N14" i="1" s="1"/>
  <c r="K14" i="1"/>
  <c r="L14" i="1"/>
  <c r="M14" i="1" s="1"/>
  <c r="H15" i="1"/>
  <c r="N15" i="1" s="1"/>
  <c r="K15" i="1"/>
  <c r="L15" i="1"/>
  <c r="H16" i="1"/>
  <c r="N16" i="1" s="1"/>
  <c r="K16" i="1"/>
  <c r="L16" i="1"/>
  <c r="M16" i="1" s="1"/>
  <c r="H17" i="1"/>
  <c r="N17" i="1" s="1"/>
  <c r="K17" i="1"/>
  <c r="L17" i="1"/>
  <c r="M17" i="1" s="1"/>
  <c r="H18" i="1"/>
  <c r="N18" i="1" s="1"/>
  <c r="K18" i="1"/>
  <c r="L18" i="1"/>
  <c r="M18" i="1" s="1"/>
  <c r="M15" i="1" l="1"/>
  <c r="M13" i="1"/>
  <c r="M12" i="1"/>
  <c r="L10" i="1"/>
  <c r="K10" i="1"/>
  <c r="H10" i="1"/>
  <c r="N10" i="1" s="1"/>
  <c r="M10" i="1" l="1"/>
</calcChain>
</file>

<file path=xl/sharedStrings.xml><?xml version="1.0" encoding="utf-8"?>
<sst xmlns="http://schemas.openxmlformats.org/spreadsheetml/2006/main" count="39" uniqueCount="37">
  <si>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</si>
  <si>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</si>
  <si>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</si>
  <si>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</si>
  <si>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</si>
  <si>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</si>
  <si>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</si>
  <si>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</si>
  <si>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</si>
  <si>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</si>
  <si>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</si>
  <si>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</si>
  <si>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</si>
  <si>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</si>
  <si>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</si>
  <si>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</si>
  <si>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</si>
  <si>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</si>
  <si>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</si>
  <si>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</si>
  <si>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</si>
  <si>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</si>
  <si>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</si>
  <si>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</si>
  <si>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Руководитель</t>
  </si>
  <si>
    <t>11=             /10</t>
  </si>
  <si>
    <t>Руководитель учреждения</t>
  </si>
  <si>
    <t>(Подпись)</t>
  </si>
  <si>
    <t>(ФИО)</t>
  </si>
  <si>
    <t>Мыло жидкое детское</t>
  </si>
  <si>
    <t>Мешки для мусора</t>
  </si>
  <si>
    <t>Средство для мытья пола</t>
  </si>
  <si>
    <t>Салфетки бумажные</t>
  </si>
  <si>
    <t>Крем защитный</t>
  </si>
  <si>
    <t>Лампа люминесцентная</t>
  </si>
  <si>
    <t>Салфетки хозяйственные</t>
  </si>
  <si>
    <t>Так как закупка будет осуществляться у единственного поставщика, начальная (максимальная) цена контракта определена в размере – 59 804,52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</si>
</sst>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10" fillId="0" borderId="0" xfId="0" applyFont="1"/>
    <xf numFmtId="0" fontId="11" fillId="0" borderId="0" xfId="0" applyFont="1"/>
    <xf numFmtId="0" fontId="11" fillId="0" borderId="3" xfId="0" applyFont="1" applyBorder="1"/>
    <xf numFmtId="0" fontId="5" fillId="2" borderId="1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top" wrapText="1"/>
    </xf>
    <xf numFmtId="0" fontId="8" fillId="0" borderId="28" xfId="0" applyFont="1" applyFill="1" applyBorder="1" applyAlignment="1">
      <alignment horizontal="center" vertical="center" wrapText="1"/>
    </xf>
    <xf numFmtId="10" fontId="9" fillId="0" borderId="5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right" vertical="center" wrapText="1"/>
    </xf>
    <xf numFmtId="4" fontId="5" fillId="2" borderId="29" xfId="0" applyNumberFormat="1" applyFont="1" applyFill="1" applyBorder="1" applyAlignment="1">
      <alignment horizontal="right" vertical="center" wrapText="1"/>
    </xf>
    <xf numFmtId="4" fontId="5" fillId="2" borderId="18" xfId="0" applyNumberFormat="1" applyFont="1" applyFill="1" applyBorder="1" applyAlignment="1">
      <alignment vertical="center" wrapText="1"/>
    </xf>
    <xf numFmtId="4" fontId="9" fillId="2" borderId="19" xfId="0" applyNumberFormat="1" applyFont="1" applyFill="1" applyBorder="1" applyAlignment="1">
      <alignment horizontal="center" vertical="center" wrapText="1"/>
    </xf>
    <xf numFmtId="4" fontId="5" fillId="2" borderId="30" xfId="0" applyNumberFormat="1" applyFont="1" applyFill="1" applyBorder="1" applyAlignment="1">
      <alignment horizontal="center" vertical="center" wrapText="1"/>
    </xf>
    <xf numFmtId="3" fontId="9" fillId="0" borderId="2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3" xfId="0" applyFont="1" applyBorder="1" applyAlignment="1"/>
    <xf numFmtId="0" fontId="12" fillId="0" borderId="0" xfId="0" applyFont="1" applyBorder="1" applyAlignment="1"/>
    <xf numFmtId="0" fontId="0" fillId="0" borderId="3" xfId="0" applyBorder="1"/>
    <xf numFmtId="0" fontId="13" fillId="0" borderId="31" xfId="0" applyFont="1" applyBorder="1" applyAlignment="1">
      <alignment horizontal="center"/>
    </xf>
    <xf numFmtId="0" fontId="13" fillId="0" borderId="0" xfId="0" applyFont="1" applyBorder="1" applyAlignment="1"/>
    <xf numFmtId="0" fontId="4" fillId="0" borderId="0" xfId="0" applyFont="1"/>
    <xf numFmtId="4" fontId="14" fillId="0" borderId="2" xfId="0" applyNumberFormat="1" applyFont="1" applyFill="1" applyBorder="1" applyAlignment="1">
      <alignment horizontal="left" vertical="center" wrapText="1"/>
    </xf>
    <xf numFmtId="0" fontId="13" fillId="0" borderId="3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12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7</xdr:row>
      <xdr:rowOff>152400</xdr:rowOff>
    </xdr:from>
    <xdr:to>
      <xdr:col>7</xdr:col>
      <xdr:colOff>752475</xdr:colOff>
      <xdr:row>7</xdr:row>
      <xdr:rowOff>752475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828038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828038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8</xdr:row>
      <xdr:rowOff>421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295275</xdr:colOff>
      <xdr:row>8</xdr:row>
      <xdr:rowOff>133350</xdr:rowOff>
    </xdr:from>
    <xdr:to>
      <xdr:col>10</xdr:col>
      <xdr:colOff>609600</xdr:colOff>
      <xdr:row>8</xdr:row>
      <xdr:rowOff>533400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858125" y="2838450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18</xdr:row>
      <xdr:rowOff>38100</xdr:rowOff>
    </xdr:from>
    <xdr:to>
      <xdr:col>12</xdr:col>
      <xdr:colOff>962025</xdr:colOff>
      <xdr:row>18</xdr:row>
      <xdr:rowOff>304800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abSelected="1" topLeftCell="A9" zoomScale="90" zoomScaleNormal="90" workbookViewId="0">
      <selection activeCell="A23" sqref="A23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4.140625" customWidth="1"/>
    <col min="12" max="12" width="12.5703125" customWidth="1"/>
    <col min="13" max="13" width="16.5703125" customWidth="1"/>
    <col min="14" max="14" width="16" customWidth="1"/>
    <col min="16" max="16" width="13" customWidth="1"/>
  </cols>
  <sheetData>
    <row r="1" spans="1:14" x14ac:dyDescent="0.25">
      <c r="L1" s="42" t="s">
        <v>0</v>
      </c>
      <c r="M1" s="42"/>
      <c r="N1" s="42"/>
    </row>
    <row r="2" spans="1:14" x14ac:dyDescent="0.25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hidden="1" x14ac:dyDescent="0.25">
      <c r="A3" s="44" t="s">
        <v>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4" ht="15.75" hidden="1" x14ac:dyDescent="0.25">
      <c r="A4" s="45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</row>
    <row r="5" spans="1:14" ht="15.75" hidden="1" x14ac:dyDescent="0.25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</row>
    <row r="6" spans="1:14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46" t="s">
        <v>5</v>
      </c>
      <c r="B7" s="48" t="s">
        <v>6</v>
      </c>
      <c r="C7" s="50" t="s">
        <v>7</v>
      </c>
      <c r="D7" s="51"/>
      <c r="E7" s="51"/>
      <c r="F7" s="51"/>
      <c r="G7" s="51"/>
      <c r="H7" s="52"/>
      <c r="I7" s="53" t="s">
        <v>8</v>
      </c>
      <c r="J7" s="55" t="s">
        <v>9</v>
      </c>
      <c r="K7" s="57" t="s">
        <v>10</v>
      </c>
      <c r="L7" s="57"/>
      <c r="M7" s="58"/>
      <c r="N7" s="25" t="s">
        <v>23</v>
      </c>
    </row>
    <row r="8" spans="1:14" ht="72.75" customHeight="1" thickBot="1" x14ac:dyDescent="0.3">
      <c r="A8" s="47"/>
      <c r="B8" s="49"/>
      <c r="C8" s="18" t="s">
        <v>11</v>
      </c>
      <c r="D8" s="8" t="s">
        <v>12</v>
      </c>
      <c r="E8" s="8" t="s">
        <v>13</v>
      </c>
      <c r="F8" s="8" t="s">
        <v>14</v>
      </c>
      <c r="G8" s="8" t="s">
        <v>15</v>
      </c>
      <c r="H8" s="19"/>
      <c r="I8" s="54"/>
      <c r="J8" s="56"/>
      <c r="K8" s="3" t="s">
        <v>16</v>
      </c>
      <c r="L8" s="4" t="s">
        <v>17</v>
      </c>
      <c r="M8" s="21" t="s">
        <v>18</v>
      </c>
      <c r="N8" s="26"/>
    </row>
    <row r="9" spans="1:14" ht="54.75" thickBot="1" x14ac:dyDescent="0.3">
      <c r="A9" s="15">
        <v>1</v>
      </c>
      <c r="B9" s="17">
        <v>2</v>
      </c>
      <c r="C9" s="10">
        <v>3</v>
      </c>
      <c r="D9" s="11">
        <v>4</v>
      </c>
      <c r="E9" s="11">
        <v>5</v>
      </c>
      <c r="F9" s="11">
        <v>6</v>
      </c>
      <c r="G9" s="11">
        <v>7</v>
      </c>
      <c r="H9" s="13" t="s">
        <v>19</v>
      </c>
      <c r="I9" s="15">
        <v>9</v>
      </c>
      <c r="J9" s="14" t="s">
        <v>20</v>
      </c>
      <c r="K9" s="12" t="s">
        <v>25</v>
      </c>
      <c r="L9" s="12">
        <v>12</v>
      </c>
      <c r="M9" s="22">
        <v>13</v>
      </c>
      <c r="N9" s="15" t="s">
        <v>21</v>
      </c>
    </row>
    <row r="10" spans="1:14" ht="22.5" customHeight="1" x14ac:dyDescent="0.25">
      <c r="A10" s="16">
        <v>1</v>
      </c>
      <c r="B10" s="37" t="s">
        <v>29</v>
      </c>
      <c r="C10" s="9">
        <v>1328</v>
      </c>
      <c r="D10" s="9">
        <v>1422.29</v>
      </c>
      <c r="E10" s="9">
        <v>1354.56</v>
      </c>
      <c r="F10" s="9">
        <v>0</v>
      </c>
      <c r="G10" s="9">
        <v>0</v>
      </c>
      <c r="H10" s="9">
        <f>C10+D10+E10+F10+G10</f>
        <v>4104.8500000000004</v>
      </c>
      <c r="I10" s="29">
        <v>8</v>
      </c>
      <c r="J10" s="20">
        <v>3</v>
      </c>
      <c r="K10" s="9">
        <f>AVERAGE(C10:E10)</f>
        <v>1368.2833333333335</v>
      </c>
      <c r="L10" s="9">
        <f>STDEV(C10:E10)</f>
        <v>48.619938639752846</v>
      </c>
      <c r="M10" s="23">
        <f>L10/K10</f>
        <v>3.553353129085314E-2</v>
      </c>
      <c r="N10" s="27">
        <f>ROUND(H10*I10/J10,2)</f>
        <v>10946.27</v>
      </c>
    </row>
    <row r="11" spans="1:14" ht="21.75" customHeight="1" x14ac:dyDescent="0.25">
      <c r="A11" s="16">
        <v>2</v>
      </c>
      <c r="B11" s="37" t="s">
        <v>30</v>
      </c>
      <c r="C11" s="9">
        <v>466</v>
      </c>
      <c r="D11" s="9">
        <v>499.09</v>
      </c>
      <c r="E11" s="9">
        <v>475.32</v>
      </c>
      <c r="F11" s="9">
        <v>0</v>
      </c>
      <c r="G11" s="9">
        <v>0</v>
      </c>
      <c r="H11" s="9">
        <f t="shared" ref="H11:H18" si="0">C11+D11+E11+F11+G11</f>
        <v>1440.4099999999999</v>
      </c>
      <c r="I11" s="29">
        <v>20</v>
      </c>
      <c r="J11" s="20">
        <v>3</v>
      </c>
      <c r="K11" s="9">
        <f t="shared" ref="K11:K18" si="1">AVERAGE(C11:E11)</f>
        <v>480.1366666666666</v>
      </c>
      <c r="L11" s="9">
        <f t="shared" ref="L11:L18" si="2">STDEV(C11:E11)</f>
        <v>17.062744015349139</v>
      </c>
      <c r="M11" s="23">
        <f t="shared" ref="M11:M18" si="3">L11/K11</f>
        <v>3.5537265116215119E-2</v>
      </c>
      <c r="N11" s="27">
        <f t="shared" ref="N11:N18" si="4">ROUND(H11*I11/J11,2)</f>
        <v>9602.73</v>
      </c>
    </row>
    <row r="12" spans="1:14" ht="21.75" customHeight="1" x14ac:dyDescent="0.25">
      <c r="A12" s="16">
        <v>3</v>
      </c>
      <c r="B12" s="37" t="s">
        <v>31</v>
      </c>
      <c r="C12" s="9">
        <v>109</v>
      </c>
      <c r="D12" s="9">
        <v>116.74</v>
      </c>
      <c r="E12" s="9">
        <v>111.18</v>
      </c>
      <c r="F12" s="9">
        <v>0</v>
      </c>
      <c r="G12" s="9">
        <v>0</v>
      </c>
      <c r="H12" s="9">
        <f t="shared" si="0"/>
        <v>336.92</v>
      </c>
      <c r="I12" s="29">
        <v>40</v>
      </c>
      <c r="J12" s="20">
        <v>3</v>
      </c>
      <c r="K12" s="9">
        <f t="shared" si="1"/>
        <v>112.30666666666667</v>
      </c>
      <c r="L12" s="9">
        <f t="shared" si="2"/>
        <v>3.9911067804975229</v>
      </c>
      <c r="M12" s="23">
        <f t="shared" si="3"/>
        <v>3.553757669919437E-2</v>
      </c>
      <c r="N12" s="27">
        <f t="shared" si="4"/>
        <v>4492.2700000000004</v>
      </c>
    </row>
    <row r="13" spans="1:14" ht="21.75" customHeight="1" x14ac:dyDescent="0.25">
      <c r="A13" s="16">
        <v>4</v>
      </c>
      <c r="B13" s="37" t="s">
        <v>32</v>
      </c>
      <c r="C13" s="9">
        <v>37.9</v>
      </c>
      <c r="D13" s="9">
        <v>40.590000000000003</v>
      </c>
      <c r="E13" s="9">
        <v>38.658000000000001</v>
      </c>
      <c r="F13" s="9">
        <v>0</v>
      </c>
      <c r="G13" s="9">
        <v>0</v>
      </c>
      <c r="H13" s="9">
        <f t="shared" si="0"/>
        <v>117.14800000000001</v>
      </c>
      <c r="I13" s="29">
        <v>150</v>
      </c>
      <c r="J13" s="20">
        <v>3</v>
      </c>
      <c r="K13" s="9">
        <f t="shared" si="1"/>
        <v>39.049333333333337</v>
      </c>
      <c r="L13" s="9">
        <f t="shared" si="2"/>
        <v>1.387040494482169</v>
      </c>
      <c r="M13" s="23">
        <f t="shared" si="3"/>
        <v>3.5520209337304154E-2</v>
      </c>
      <c r="N13" s="27">
        <f t="shared" si="4"/>
        <v>5857.4</v>
      </c>
    </row>
    <row r="14" spans="1:14" ht="21.75" customHeight="1" x14ac:dyDescent="0.25">
      <c r="A14" s="16">
        <v>5</v>
      </c>
      <c r="B14" s="37" t="s">
        <v>33</v>
      </c>
      <c r="C14" s="9">
        <v>70</v>
      </c>
      <c r="D14" s="9">
        <v>74.97</v>
      </c>
      <c r="E14" s="9">
        <v>71.400000000000006</v>
      </c>
      <c r="F14" s="9">
        <v>0</v>
      </c>
      <c r="G14" s="9">
        <v>0</v>
      </c>
      <c r="H14" s="9">
        <f t="shared" si="0"/>
        <v>216.37</v>
      </c>
      <c r="I14" s="29">
        <v>14</v>
      </c>
      <c r="J14" s="20">
        <v>3</v>
      </c>
      <c r="K14" s="9">
        <f t="shared" si="1"/>
        <v>72.123333333333335</v>
      </c>
      <c r="L14" s="9">
        <f t="shared" si="2"/>
        <v>2.5627394197095668</v>
      </c>
      <c r="M14" s="23">
        <f t="shared" si="3"/>
        <v>3.5532736789428754E-2</v>
      </c>
      <c r="N14" s="27">
        <f t="shared" si="4"/>
        <v>1009.73</v>
      </c>
    </row>
    <row r="15" spans="1:14" ht="21.75" customHeight="1" x14ac:dyDescent="0.25">
      <c r="A15" s="16">
        <v>6</v>
      </c>
      <c r="B15" s="37" t="s">
        <v>34</v>
      </c>
      <c r="C15" s="9">
        <v>2050</v>
      </c>
      <c r="D15" s="9">
        <v>2195.5500000000002</v>
      </c>
      <c r="E15" s="9">
        <v>2091</v>
      </c>
      <c r="F15" s="9">
        <v>0</v>
      </c>
      <c r="G15" s="9">
        <v>0</v>
      </c>
      <c r="H15" s="9">
        <f t="shared" si="0"/>
        <v>6336.55</v>
      </c>
      <c r="I15" s="29">
        <v>2</v>
      </c>
      <c r="J15" s="20">
        <v>3</v>
      </c>
      <c r="K15" s="9">
        <f t="shared" si="1"/>
        <v>2112.1833333333334</v>
      </c>
      <c r="L15" s="9">
        <f t="shared" si="2"/>
        <v>75.051654434351732</v>
      </c>
      <c r="M15" s="23">
        <f t="shared" si="3"/>
        <v>3.5532736789428823E-2</v>
      </c>
      <c r="N15" s="27">
        <f t="shared" si="4"/>
        <v>4224.37</v>
      </c>
    </row>
    <row r="16" spans="1:14" ht="21.75" customHeight="1" x14ac:dyDescent="0.25">
      <c r="A16" s="16">
        <v>7</v>
      </c>
      <c r="B16" s="37" t="s">
        <v>34</v>
      </c>
      <c r="C16" s="9">
        <v>3888</v>
      </c>
      <c r="D16" s="9">
        <v>4164.05</v>
      </c>
      <c r="E16" s="9">
        <v>3965.76</v>
      </c>
      <c r="F16" s="9">
        <v>0</v>
      </c>
      <c r="G16" s="9">
        <v>0</v>
      </c>
      <c r="H16" s="9">
        <f t="shared" si="0"/>
        <v>12017.810000000001</v>
      </c>
      <c r="I16" s="29">
        <v>2</v>
      </c>
      <c r="J16" s="20">
        <v>3</v>
      </c>
      <c r="K16" s="9">
        <f t="shared" si="1"/>
        <v>4005.936666666667</v>
      </c>
      <c r="L16" s="9">
        <f t="shared" si="2"/>
        <v>142.34298027417211</v>
      </c>
      <c r="M16" s="23">
        <f t="shared" si="3"/>
        <v>3.5533008162262202E-2</v>
      </c>
      <c r="N16" s="27">
        <f t="shared" si="4"/>
        <v>8011.87</v>
      </c>
    </row>
    <row r="17" spans="1:14" ht="21.75" customHeight="1" x14ac:dyDescent="0.25">
      <c r="A17" s="16">
        <v>8</v>
      </c>
      <c r="B17" s="37" t="s">
        <v>35</v>
      </c>
      <c r="C17" s="9">
        <v>199.99</v>
      </c>
      <c r="D17" s="9">
        <v>214.19</v>
      </c>
      <c r="E17" s="9">
        <v>203.9898</v>
      </c>
      <c r="F17" s="9">
        <v>0</v>
      </c>
      <c r="G17" s="9">
        <v>0</v>
      </c>
      <c r="H17" s="9">
        <f t="shared" si="0"/>
        <v>618.16980000000001</v>
      </c>
      <c r="I17" s="29">
        <v>48</v>
      </c>
      <c r="J17" s="20">
        <v>3</v>
      </c>
      <c r="K17" s="9">
        <f t="shared" si="1"/>
        <v>206.0566</v>
      </c>
      <c r="L17" s="9">
        <f t="shared" si="2"/>
        <v>7.3221408536028525</v>
      </c>
      <c r="M17" s="23">
        <f t="shared" si="3"/>
        <v>3.5534609682984442E-2</v>
      </c>
      <c r="N17" s="27">
        <f t="shared" si="4"/>
        <v>9890.7199999999993</v>
      </c>
    </row>
    <row r="18" spans="1:14" ht="21.75" customHeight="1" x14ac:dyDescent="0.25">
      <c r="A18" s="16">
        <v>9</v>
      </c>
      <c r="B18" s="37" t="s">
        <v>30</v>
      </c>
      <c r="C18" s="9">
        <v>36.799999999999997</v>
      </c>
      <c r="D18" s="9">
        <v>39.409999999999997</v>
      </c>
      <c r="E18" s="9">
        <v>37.536000000000001</v>
      </c>
      <c r="F18" s="9">
        <v>0</v>
      </c>
      <c r="G18" s="9">
        <v>0</v>
      </c>
      <c r="H18" s="9">
        <f t="shared" si="0"/>
        <v>113.746</v>
      </c>
      <c r="I18" s="29">
        <v>200</v>
      </c>
      <c r="J18" s="20">
        <v>3</v>
      </c>
      <c r="K18" s="9">
        <f t="shared" si="1"/>
        <v>37.915333333333329</v>
      </c>
      <c r="L18" s="9">
        <f t="shared" si="2"/>
        <v>1.3457136892122821</v>
      </c>
      <c r="M18" s="23">
        <f t="shared" si="3"/>
        <v>3.5492598136522134E-2</v>
      </c>
      <c r="N18" s="27">
        <f t="shared" si="4"/>
        <v>7583.07</v>
      </c>
    </row>
    <row r="19" spans="1:14" ht="27" customHeight="1" thickBot="1" x14ac:dyDescent="0.3">
      <c r="A19" s="40" t="s">
        <v>22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24"/>
      <c r="N19" s="28">
        <f>SUM(N10:N18)</f>
        <v>61618.43</v>
      </c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2"/>
      <c r="L20" s="1"/>
      <c r="M20" s="1"/>
      <c r="N20" s="2"/>
    </row>
    <row r="21" spans="1:14" hidden="1" x14ac:dyDescent="0.25">
      <c r="A21" s="5"/>
      <c r="B21" s="39" t="s">
        <v>24</v>
      </c>
      <c r="C21" s="39"/>
      <c r="D21" s="39"/>
      <c r="E21" s="7"/>
      <c r="F21" s="7"/>
      <c r="G21" s="7"/>
      <c r="H21" s="6"/>
      <c r="I21" s="5"/>
      <c r="J21" s="5"/>
      <c r="K21" s="5"/>
      <c r="L21" s="5"/>
    </row>
    <row r="22" spans="1:14" hidden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4" x14ac:dyDescent="0.25">
      <c r="A23" s="36" t="s">
        <v>36</v>
      </c>
    </row>
    <row r="24" spans="1:14" x14ac:dyDescent="0.25">
      <c r="A24" s="5"/>
    </row>
    <row r="25" spans="1:14" x14ac:dyDescent="0.25">
      <c r="B25" s="30" t="s">
        <v>26</v>
      </c>
      <c r="D25" s="31"/>
      <c r="E25" s="32"/>
      <c r="F25" s="31"/>
      <c r="G25" s="33"/>
    </row>
    <row r="26" spans="1:14" x14ac:dyDescent="0.25">
      <c r="D26" s="34" t="s">
        <v>27</v>
      </c>
      <c r="E26" s="35"/>
      <c r="F26" s="38" t="s">
        <v>28</v>
      </c>
      <c r="G26" s="38"/>
    </row>
  </sheetData>
  <autoFilter ref="A9:N19"/>
  <mergeCells count="14">
    <mergeCell ref="F26:G26"/>
    <mergeCell ref="B21:D21"/>
    <mergeCell ref="A19:L19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2026-03-05T10:15:34Z</dcterms:modified>
</cp:coreProperties>
</file>