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Документы\"/>
    </mc:Choice>
  </mc:AlternateContent>
  <xr:revisionPtr revIDLastSave="0" documentId="8_{921F2029-B9CA-4A7C-A034-30C3FFEA32A9}" xr6:coauthVersionLast="45" xr6:coauthVersionMax="45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НМЦК-п.3.7.1" sheetId="8" r:id="rId1"/>
    <sheet name="Прилож.1 - п.3.7.1" sheetId="9" r:id="rId2"/>
    <sheet name="НМЦК-п.3.7.2" sheetId="18" r:id="rId3"/>
    <sheet name="Прилож.1 п.3.7.4" sheetId="17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7" l="1"/>
  <c r="M8" i="17" s="1"/>
  <c r="L7" i="17"/>
  <c r="M7" i="17" s="1"/>
  <c r="M10" i="17" l="1"/>
  <c r="J7" i="17"/>
  <c r="I7" i="17"/>
  <c r="F7" i="17"/>
  <c r="K7" i="17" l="1"/>
  <c r="I8" i="17"/>
  <c r="F8" i="17"/>
  <c r="K14" i="9" l="1"/>
  <c r="H10" i="9"/>
  <c r="N10" i="9" s="1"/>
  <c r="K10" i="9"/>
  <c r="L10" i="9"/>
  <c r="M10" i="9" s="1"/>
  <c r="H11" i="9"/>
  <c r="N11" i="9"/>
  <c r="K11" i="9"/>
  <c r="L11" i="9"/>
  <c r="M11" i="9" s="1"/>
  <c r="H12" i="9"/>
  <c r="K12" i="9"/>
  <c r="L12" i="9"/>
  <c r="M12" i="9" s="1"/>
  <c r="N12" i="9"/>
  <c r="H13" i="9"/>
  <c r="K13" i="9"/>
  <c r="L13" i="9"/>
  <c r="M13" i="9" s="1"/>
  <c r="N13" i="9"/>
  <c r="H14" i="9"/>
  <c r="L14" i="9"/>
  <c r="M14" i="9" s="1"/>
  <c r="N14" i="9"/>
  <c r="H15" i="9"/>
  <c r="K15" i="9"/>
  <c r="L15" i="9"/>
  <c r="M15" i="9" s="1"/>
  <c r="N15" i="9"/>
  <c r="J8" i="17"/>
  <c r="L9" i="9"/>
  <c r="M9" i="9"/>
  <c r="K9" i="9"/>
  <c r="H9" i="9"/>
  <c r="N9" i="9" s="1"/>
  <c r="N17" i="9" s="1"/>
  <c r="K8" i="17" l="1"/>
</calcChain>
</file>

<file path=xl/sharedStrings.xml><?xml version="1.0" encoding="utf-8"?>
<sst xmlns="http://schemas.openxmlformats.org/spreadsheetml/2006/main" count="78" uniqueCount="59">
  <si>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</si>
  <si>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</si>
  <si>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</si>
  <si>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</si>
  <si>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</si>
  <si>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</si>
  <si>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</si>
  <si>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</si>
  <si>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</si>
  <si>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</si>
  <si>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</si>
  <si>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</si>
  <si>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</si>
  <si>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</si>
  <si>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</si>
  <si>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</si>
  <si>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</si>
  <si>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</si>
  <si>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</si>
  <si>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</si>
  <si>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</si>
  <si>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</si>
  <si>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</si>
  <si>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</si>
  <si>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6=3+4+5</t>
  </si>
  <si>
    <t>9=           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</si>
  <si>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</si>
  <si>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</si>
  <si>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</si>
  <si>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</si>
  <si>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</si>
  <si>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</si>
  <si>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</si>
  <si>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</si>
  <si>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</si>
  <si>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</si>
  <si>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</si>
  <si>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</si>
  <si>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</si>
  <si>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</si>
  <si>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</si>
  <si>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</si>
  <si>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</si>
  <si>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 xml:space="preserve">V - коэф-нт вариации </t>
  </si>
  <si>
    <r>
      <rPr>
        <sz val="12"/>
        <color indexed="8"/>
        <rFont val="Times New Roman"/>
        <family val="1"/>
        <charset val="204"/>
      </rPr>
      <t>n</t>
    </r>
    <r>
      <rPr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</si>
  <si>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х</t>
  </si>
  <si>
    <t xml:space="preserve">Начальная (максимальная) цена контракта, рассчитанная методом сопоставимых рыночных цен (анализа рынка) </t>
  </si>
  <si>
    <t>Итого количество:</t>
  </si>
  <si>
    <t>Цена единицы, принятая для расчета НМЦК, руб.</t>
  </si>
  <si>
    <t>Стоимость позиции, принятая для расчета, руб.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</si>
  <si>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</si>
  <si>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</si>
  <si>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</si>
  <si>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Директор                                                                                                                                                                                                                Л.В.Иванова</t>
  </si>
  <si>
    <t xml:space="preserve">ИЦИ №1 </t>
  </si>
  <si>
    <t xml:space="preserve">ИЦИ №2 </t>
  </si>
  <si>
    <t xml:space="preserve">ИЦИ №3 </t>
  </si>
  <si>
    <t>Дополнительная профессиональная программа "Безопасная эксплуатация электроустановок. Нормы и правила работы в электроустановках потребителя электрической энергии" (периодическое обучение II, III, IV, V группы по электробезопасности) 24 ч</t>
  </si>
  <si>
    <t>Дополнительная профессиональная программа «Устройство и безопасная эксплуатация тепловых энергоустановок и сетей» 24 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</si>
</sst>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00000"/>
    <numFmt numFmtId="165" formatCode="0.0"/>
  </numFmts>
  <fonts count="3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2" fillId="0" borderId="0"/>
  </cellStyleXfs>
  <cellXfs count="113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1" fillId="0" borderId="0" xfId="0" applyNumberFormat="1" applyFont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6" fillId="2" borderId="3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5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10" fontId="19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22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0" fontId="24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top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8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0" fontId="1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26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top" wrapText="1"/>
    </xf>
    <xf numFmtId="4" fontId="26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2" fontId="11" fillId="4" borderId="1" xfId="0" applyNumberFormat="1" applyFont="1" applyFill="1" applyBorder="1" applyAlignment="1">
      <alignment horizontal="center" vertical="center"/>
    </xf>
    <xf numFmtId="2" fontId="19" fillId="5" borderId="1" xfId="1" applyNumberFormat="1" applyFont="1" applyFill="1" applyBorder="1" applyAlignment="1">
      <alignment horizontal="center" vertical="center" wrapText="1"/>
    </xf>
    <xf numFmtId="1" fontId="19" fillId="5" borderId="1" xfId="1" applyNumberFormat="1" applyFont="1" applyFill="1" applyBorder="1" applyAlignment="1">
      <alignment horizontal="center" vertical="center" wrapText="1"/>
    </xf>
    <xf numFmtId="164" fontId="0" fillId="0" borderId="0" xfId="0" applyNumberFormat="1"/>
    <xf numFmtId="2" fontId="11" fillId="0" borderId="0" xfId="0" applyNumberFormat="1" applyFont="1"/>
    <xf numFmtId="165" fontId="11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right" vertical="center" wrapText="1"/>
    </xf>
    <xf numFmtId="4" fontId="16" fillId="2" borderId="0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top" wrapText="1"/>
    </xf>
    <xf numFmtId="4" fontId="11" fillId="0" borderId="1" xfId="0" applyNumberFormat="1" applyFont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4" fontId="27" fillId="0" borderId="2" xfId="0" applyNumberFormat="1" applyFont="1" applyBorder="1" applyAlignment="1">
      <alignment horizontal="center" vertical="center" wrapText="1"/>
    </xf>
    <xf numFmtId="4" fontId="27" fillId="0" borderId="6" xfId="0" applyNumberFormat="1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 wrapText="1"/>
    </xf>
    <xf numFmtId="4" fontId="31" fillId="0" borderId="6" xfId="0" applyNumberFormat="1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23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23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231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231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23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232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232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200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4</xdr:row>
      <xdr:rowOff>428625</xdr:rowOff>
    </xdr:from>
    <xdr:to>
      <xdr:col>5</xdr:col>
      <xdr:colOff>514350</xdr:colOff>
      <xdr:row>4</xdr:row>
      <xdr:rowOff>971550</xdr:rowOff>
    </xdr:to>
    <xdr:pic>
      <xdr:nvPicPr>
        <xdr:cNvPr id="137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81775" y="2057400"/>
          <a:ext cx="390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4</xdr:row>
      <xdr:rowOff>1076325</xdr:rowOff>
    </xdr:to>
    <xdr:pic>
      <xdr:nvPicPr>
        <xdr:cNvPr id="1374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4950" y="2143125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4</xdr:row>
      <xdr:rowOff>352425</xdr:rowOff>
    </xdr:from>
    <xdr:to>
      <xdr:col>10</xdr:col>
      <xdr:colOff>695325</xdr:colOff>
      <xdr:row>4</xdr:row>
      <xdr:rowOff>981075</xdr:rowOff>
    </xdr:to>
    <xdr:pic>
      <xdr:nvPicPr>
        <xdr:cNvPr id="1375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981200"/>
          <a:ext cx="638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542925</xdr:colOff>
      <xdr:row>5</xdr:row>
      <xdr:rowOff>161925</xdr:rowOff>
    </xdr:to>
    <xdr:pic>
      <xdr:nvPicPr>
        <xdr:cNvPr id="137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20125" y="326707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4</xdr:row>
      <xdr:rowOff>247650</xdr:rowOff>
    </xdr:from>
    <xdr:to>
      <xdr:col>11</xdr:col>
      <xdr:colOff>685800</xdr:colOff>
      <xdr:row>4</xdr:row>
      <xdr:rowOff>247650</xdr:rowOff>
    </xdr:to>
    <xdr:pic>
      <xdr:nvPicPr>
        <xdr:cNvPr id="1377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137583</xdr:colOff>
      <xdr:row>4</xdr:row>
      <xdr:rowOff>597958</xdr:rowOff>
    </xdr:from>
    <xdr:to>
      <xdr:col>11</xdr:col>
      <xdr:colOff>766233</xdr:colOff>
      <xdr:row>4</xdr:row>
      <xdr:rowOff>912283</xdr:rowOff>
    </xdr:to>
    <xdr:pic>
      <xdr:nvPicPr>
        <xdr:cNvPr id="137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06000" y="2227791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161925</xdr:colOff>
      <xdr:row>5</xdr:row>
      <xdr:rowOff>114300</xdr:rowOff>
    </xdr:from>
    <xdr:to>
      <xdr:col>8</xdr:col>
      <xdr:colOff>542925</xdr:colOff>
      <xdr:row>5</xdr:row>
      <xdr:rowOff>333375</xdr:rowOff>
    </xdr:to>
    <xdr:pic>
      <xdr:nvPicPr>
        <xdr:cNvPr id="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524875" y="3219450"/>
          <a:ext cx="381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4</xdr:row>
      <xdr:rowOff>247650</xdr:rowOff>
    </xdr:from>
    <xdr:to>
      <xdr:col>11</xdr:col>
      <xdr:colOff>787853</xdr:colOff>
      <xdr:row>4</xdr:row>
      <xdr:rowOff>247650</xdr:rowOff>
    </xdr:to>
    <xdr:pic>
      <xdr:nvPicPr>
        <xdr:cNvPr id="13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4</xdr:row>
      <xdr:rowOff>247650</xdr:rowOff>
    </xdr:from>
    <xdr:to>
      <xdr:col>11</xdr:col>
      <xdr:colOff>723900</xdr:colOff>
      <xdr:row>4</xdr:row>
      <xdr:rowOff>247650</xdr:rowOff>
    </xdr:to>
    <xdr:pic>
      <xdr:nvPicPr>
        <xdr:cNvPr id="13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620500" y="18764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6" t="s">
        <v>28</v>
      </c>
      <c r="B1" s="76"/>
    </row>
    <row r="2" spans="1:2" ht="54.75" customHeight="1" x14ac:dyDescent="0.25">
      <c r="A2" s="76"/>
      <c r="B2" s="76"/>
    </row>
    <row r="3" spans="1:2" ht="15.75" x14ac:dyDescent="0.25">
      <c r="A3" s="77" t="s">
        <v>0</v>
      </c>
      <c r="B3" s="7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29</v>
      </c>
    </row>
    <row r="7" spans="1:2" ht="91.5" customHeight="1" x14ac:dyDescent="0.25">
      <c r="A7" s="5" t="s">
        <v>34</v>
      </c>
      <c r="B7" s="6" t="s">
        <v>14</v>
      </c>
    </row>
    <row r="8" spans="1:2" ht="29.25" customHeight="1" x14ac:dyDescent="0.25">
      <c r="A8" s="78" t="s">
        <v>3</v>
      </c>
      <c r="B8" s="79"/>
    </row>
    <row r="9" spans="1:2" ht="15.75" x14ac:dyDescent="0.25">
      <c r="A9" s="7"/>
      <c r="B9" s="7"/>
    </row>
    <row r="10" spans="1:2" ht="15.75" x14ac:dyDescent="0.25">
      <c r="A10" s="80" t="s">
        <v>4</v>
      </c>
      <c r="B10" s="80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5" t="s">
        <v>7</v>
      </c>
      <c r="B16" s="7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18"/>
  <sheetViews>
    <sheetView zoomScale="90" zoomScaleNormal="90" workbookViewId="0">
      <selection activeCell="Q12" sqref="Q12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33.75" customHeight="1" x14ac:dyDescent="0.25">
      <c r="A1" s="84" t="s">
        <v>30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4" ht="43.5" customHeight="1" x14ac:dyDescent="0.25">
      <c r="A2" s="83" t="s">
        <v>22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4" ht="49.5" customHeight="1" x14ac:dyDescent="0.25">
      <c r="A3" s="88" t="s">
        <v>33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</row>
    <row r="4" spans="1:14" ht="22.5" customHeight="1" x14ac:dyDescent="0.25">
      <c r="A4" s="88" t="s">
        <v>9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1"/>
    </row>
    <row r="6" spans="1:14" ht="69" customHeight="1" x14ac:dyDescent="0.25">
      <c r="A6" s="89" t="s">
        <v>10</v>
      </c>
      <c r="B6" s="81" t="s">
        <v>16</v>
      </c>
      <c r="C6" s="92" t="s">
        <v>38</v>
      </c>
      <c r="D6" s="93"/>
      <c r="E6" s="93"/>
      <c r="F6" s="93"/>
      <c r="G6" s="93"/>
      <c r="H6" s="94"/>
      <c r="I6" s="81" t="s">
        <v>17</v>
      </c>
      <c r="J6" s="81" t="s">
        <v>18</v>
      </c>
      <c r="K6" s="87" t="s">
        <v>15</v>
      </c>
      <c r="L6" s="87"/>
      <c r="M6" s="87"/>
      <c r="N6" s="12" t="s">
        <v>27</v>
      </c>
    </row>
    <row r="7" spans="1:14" ht="89.25" x14ac:dyDescent="0.25">
      <c r="A7" s="90"/>
      <c r="B7" s="91"/>
      <c r="C7" s="38" t="s">
        <v>35</v>
      </c>
      <c r="D7" s="38" t="s">
        <v>36</v>
      </c>
      <c r="E7" s="38" t="s">
        <v>37</v>
      </c>
      <c r="F7" s="38" t="s">
        <v>39</v>
      </c>
      <c r="G7" s="38" t="s">
        <v>40</v>
      </c>
      <c r="H7" s="13"/>
      <c r="I7" s="82"/>
      <c r="J7" s="82"/>
      <c r="K7" s="25" t="s">
        <v>19</v>
      </c>
      <c r="L7" s="28" t="s">
        <v>11</v>
      </c>
      <c r="M7" s="28" t="s">
        <v>21</v>
      </c>
      <c r="N7" s="14"/>
    </row>
    <row r="8" spans="1:14" ht="54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15">
        <v>9</v>
      </c>
      <c r="J8" s="15" t="s">
        <v>41</v>
      </c>
      <c r="K8" s="26" t="s">
        <v>20</v>
      </c>
      <c r="L8" s="26">
        <v>12</v>
      </c>
      <c r="M8" s="26">
        <v>13</v>
      </c>
      <c r="N8" s="15" t="s">
        <v>13</v>
      </c>
    </row>
    <row r="9" spans="1:14" x14ac:dyDescent="0.25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7" t="e">
        <f t="shared" ref="K9:K15" si="1">AVERAGE(C9:G9)</f>
        <v>#DIV/0!</v>
      </c>
      <c r="L9" s="27" t="e">
        <f t="shared" ref="L9:L15" si="2">STDEV(C9:G9)</f>
        <v>#DIV/0!</v>
      </c>
      <c r="M9" s="29" t="e">
        <f>L9/K9</f>
        <v>#DIV/0!</v>
      </c>
      <c r="N9" s="18" t="e">
        <f t="shared" ref="N9:N15" si="3">H9*I9/J9</f>
        <v>#DIV/0!</v>
      </c>
    </row>
    <row r="10" spans="1:14" x14ac:dyDescent="0.25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7" t="e">
        <f t="shared" si="1"/>
        <v>#DIV/0!</v>
      </c>
      <c r="L10" s="27" t="e">
        <f t="shared" si="2"/>
        <v>#DIV/0!</v>
      </c>
      <c r="M10" s="29" t="e">
        <f t="shared" ref="M10:M15" si="4">L10/K10</f>
        <v>#DIV/0!</v>
      </c>
      <c r="N10" s="18" t="e">
        <f t="shared" si="3"/>
        <v>#DIV/0!</v>
      </c>
    </row>
    <row r="11" spans="1:14" x14ac:dyDescent="0.25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7" t="e">
        <f t="shared" si="1"/>
        <v>#DIV/0!</v>
      </c>
      <c r="L11" s="27" t="e">
        <f t="shared" si="2"/>
        <v>#DIV/0!</v>
      </c>
      <c r="M11" s="29" t="e">
        <f t="shared" si="4"/>
        <v>#DIV/0!</v>
      </c>
      <c r="N11" s="18" t="e">
        <f t="shared" si="3"/>
        <v>#DIV/0!</v>
      </c>
    </row>
    <row r="12" spans="1:14" x14ac:dyDescent="0.25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7" t="e">
        <f t="shared" si="1"/>
        <v>#DIV/0!</v>
      </c>
      <c r="L12" s="27" t="e">
        <f t="shared" si="2"/>
        <v>#DIV/0!</v>
      </c>
      <c r="M12" s="29" t="e">
        <f t="shared" si="4"/>
        <v>#DIV/0!</v>
      </c>
      <c r="N12" s="18" t="e">
        <f t="shared" si="3"/>
        <v>#DIV/0!</v>
      </c>
    </row>
    <row r="13" spans="1:14" x14ac:dyDescent="0.25">
      <c r="A13" s="16">
        <v>5</v>
      </c>
      <c r="B13" s="17"/>
      <c r="C13" s="18"/>
      <c r="D13" s="18"/>
      <c r="E13" s="18"/>
      <c r="F13" s="18"/>
      <c r="G13" s="18"/>
      <c r="H13" s="37">
        <f t="shared" si="0"/>
        <v>0</v>
      </c>
      <c r="I13" s="20"/>
      <c r="J13" s="20"/>
      <c r="K13" s="27" t="e">
        <f t="shared" si="1"/>
        <v>#DIV/0!</v>
      </c>
      <c r="L13" s="27" t="e">
        <f t="shared" si="2"/>
        <v>#DIV/0!</v>
      </c>
      <c r="M13" s="29" t="e">
        <f t="shared" si="4"/>
        <v>#DIV/0!</v>
      </c>
      <c r="N13" s="18" t="e">
        <f t="shared" si="3"/>
        <v>#DIV/0!</v>
      </c>
    </row>
    <row r="14" spans="1:14" x14ac:dyDescent="0.25">
      <c r="A14" s="16">
        <v>7</v>
      </c>
      <c r="B14" s="17"/>
      <c r="C14" s="18"/>
      <c r="D14" s="18"/>
      <c r="E14" s="18"/>
      <c r="F14" s="18"/>
      <c r="G14" s="18"/>
      <c r="H14" s="37">
        <f t="shared" si="0"/>
        <v>0</v>
      </c>
      <c r="I14" s="20"/>
      <c r="J14" s="20"/>
      <c r="K14" s="27" t="e">
        <f t="shared" si="1"/>
        <v>#DIV/0!</v>
      </c>
      <c r="L14" s="27" t="e">
        <f t="shared" si="2"/>
        <v>#DIV/0!</v>
      </c>
      <c r="M14" s="29" t="e">
        <f t="shared" si="4"/>
        <v>#DIV/0!</v>
      </c>
      <c r="N14" s="18" t="e">
        <f t="shared" si="3"/>
        <v>#DIV/0!</v>
      </c>
    </row>
    <row r="15" spans="1:14" x14ac:dyDescent="0.25">
      <c r="A15" s="16">
        <v>8</v>
      </c>
      <c r="B15" s="17"/>
      <c r="C15" s="18"/>
      <c r="D15" s="18"/>
      <c r="E15" s="18"/>
      <c r="F15" s="18"/>
      <c r="G15" s="18"/>
      <c r="H15" s="24">
        <f t="shared" si="0"/>
        <v>0</v>
      </c>
      <c r="I15" s="20"/>
      <c r="J15" s="20"/>
      <c r="K15" s="27" t="e">
        <f t="shared" si="1"/>
        <v>#DIV/0!</v>
      </c>
      <c r="L15" s="27" t="e">
        <f t="shared" si="2"/>
        <v>#DIV/0!</v>
      </c>
      <c r="M15" s="29" t="e">
        <f t="shared" si="4"/>
        <v>#DIV/0!</v>
      </c>
      <c r="N15" s="18" t="e">
        <f t="shared" si="3"/>
        <v>#DIV/0!</v>
      </c>
    </row>
    <row r="16" spans="1:14" ht="6" customHeight="1" x14ac:dyDescent="0.25">
      <c r="A16" s="31"/>
      <c r="B16" s="31"/>
      <c r="C16" s="31"/>
      <c r="D16" s="31"/>
      <c r="E16" s="31"/>
      <c r="F16" s="31"/>
      <c r="G16" s="31"/>
      <c r="H16" s="32"/>
      <c r="I16" s="31"/>
      <c r="J16" s="31"/>
      <c r="K16" s="33"/>
      <c r="L16" s="33"/>
      <c r="M16" s="34"/>
      <c r="N16" s="33"/>
    </row>
    <row r="17" spans="1:14" ht="25.5" customHeight="1" x14ac:dyDescent="0.25">
      <c r="A17" s="85" t="s">
        <v>26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22"/>
      <c r="N17" s="23" t="e">
        <f>SUM(N9:N16)</f>
        <v>#DIV/0!</v>
      </c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</sheetData>
  <mergeCells count="11">
    <mergeCell ref="J6:J7"/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6" t="s">
        <v>28</v>
      </c>
      <c r="B1" s="76"/>
    </row>
    <row r="2" spans="1:2" ht="30.75" customHeight="1" x14ac:dyDescent="0.25">
      <c r="A2" s="76"/>
      <c r="B2" s="76"/>
    </row>
    <row r="3" spans="1:2" ht="15.75" x14ac:dyDescent="0.25">
      <c r="A3" s="77" t="s">
        <v>0</v>
      </c>
      <c r="B3" s="77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32</v>
      </c>
    </row>
    <row r="7" spans="1:2" ht="91.5" customHeight="1" x14ac:dyDescent="0.25">
      <c r="A7" s="5" t="s">
        <v>34</v>
      </c>
      <c r="B7" s="6" t="s">
        <v>14</v>
      </c>
    </row>
    <row r="8" spans="1:2" ht="29.25" customHeight="1" x14ac:dyDescent="0.25">
      <c r="A8" s="78" t="s">
        <v>3</v>
      </c>
      <c r="B8" s="79"/>
    </row>
    <row r="9" spans="1:2" ht="15.75" x14ac:dyDescent="0.25">
      <c r="A9" s="35"/>
      <c r="B9" s="35"/>
    </row>
    <row r="10" spans="1:2" ht="15.75" x14ac:dyDescent="0.25">
      <c r="A10" s="80" t="s">
        <v>4</v>
      </c>
      <c r="B10" s="80"/>
    </row>
    <row r="11" spans="1:2" ht="15.75" x14ac:dyDescent="0.25">
      <c r="A11" s="35"/>
      <c r="B11" s="35"/>
    </row>
    <row r="12" spans="1:2" ht="15.75" x14ac:dyDescent="0.25">
      <c r="A12" s="36" t="s">
        <v>8</v>
      </c>
      <c r="B12" s="36" t="s">
        <v>5</v>
      </c>
    </row>
    <row r="13" spans="1:2" ht="15.75" x14ac:dyDescent="0.25">
      <c r="A13" s="35"/>
      <c r="B13" s="35"/>
    </row>
    <row r="14" spans="1:2" ht="15.75" x14ac:dyDescent="0.25">
      <c r="A14" s="9" t="s">
        <v>6</v>
      </c>
      <c r="B14" s="35"/>
    </row>
    <row r="15" spans="1:2" ht="15.75" x14ac:dyDescent="0.25">
      <c r="A15" s="10"/>
      <c r="B15" s="35"/>
    </row>
    <row r="16" spans="1:2" ht="29.25" customHeight="1" x14ac:dyDescent="0.25">
      <c r="A16" s="75" t="s">
        <v>7</v>
      </c>
      <c r="B16" s="7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Q19"/>
  <sheetViews>
    <sheetView tabSelected="1" zoomScale="90" zoomScaleNormal="90" workbookViewId="0">
      <selection activeCell="O8" sqref="O8"/>
    </sheetView>
  </sheetViews>
  <sheetFormatPr defaultRowHeight="15" x14ac:dyDescent="0.25"/>
  <cols>
    <col min="1" max="1" width="3.5703125" customWidth="1"/>
    <col min="2" max="2" width="38.5703125" style="48" customWidth="1"/>
    <col min="3" max="3" width="11.85546875" bestFit="1" customWidth="1"/>
    <col min="4" max="4" width="12.28515625" customWidth="1"/>
    <col min="5" max="5" width="11.28515625" customWidth="1"/>
    <col min="6" max="6" width="13.42578125" customWidth="1"/>
    <col min="7" max="7" width="8.42578125" customWidth="1"/>
    <col min="8" max="8" width="10" customWidth="1"/>
    <col min="9" max="9" width="12.140625" customWidth="1"/>
    <col min="10" max="10" width="13.140625" customWidth="1"/>
    <col min="11" max="11" width="11.5703125" customWidth="1"/>
    <col min="12" max="13" width="12.28515625" customWidth="1"/>
    <col min="17" max="17" width="27.5703125" bestFit="1" customWidth="1"/>
  </cols>
  <sheetData>
    <row r="1" spans="1:17" ht="24" customHeight="1" x14ac:dyDescent="0.25">
      <c r="A1" s="84" t="s">
        <v>23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40"/>
    </row>
    <row r="2" spans="1:17" ht="14.25" customHeight="1" x14ac:dyDescent="0.25">
      <c r="A2" s="83" t="s">
        <v>31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40"/>
    </row>
    <row r="3" spans="1:17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40"/>
    </row>
    <row r="4" spans="1:17" ht="75" customHeight="1" x14ac:dyDescent="0.25">
      <c r="A4" s="102" t="s">
        <v>10</v>
      </c>
      <c r="B4" s="107" t="s">
        <v>16</v>
      </c>
      <c r="C4" s="104" t="s">
        <v>38</v>
      </c>
      <c r="D4" s="105"/>
      <c r="E4" s="105"/>
      <c r="F4" s="106"/>
      <c r="G4" s="99" t="s">
        <v>17</v>
      </c>
      <c r="H4" s="99" t="s">
        <v>44</v>
      </c>
      <c r="I4" s="87" t="s">
        <v>15</v>
      </c>
      <c r="J4" s="87"/>
      <c r="K4" s="87"/>
      <c r="L4" s="95" t="s">
        <v>48</v>
      </c>
      <c r="M4" s="97" t="s">
        <v>49</v>
      </c>
      <c r="P4" s="30"/>
    </row>
    <row r="5" spans="1:17" ht="88.5" customHeight="1" x14ac:dyDescent="0.25">
      <c r="A5" s="103"/>
      <c r="B5" s="108"/>
      <c r="C5" s="43" t="s">
        <v>54</v>
      </c>
      <c r="D5" s="43" t="s">
        <v>55</v>
      </c>
      <c r="E5" s="43" t="s">
        <v>56</v>
      </c>
      <c r="F5" s="13"/>
      <c r="G5" s="100"/>
      <c r="H5" s="100"/>
      <c r="I5" s="45" t="s">
        <v>19</v>
      </c>
      <c r="J5" s="44" t="s">
        <v>11</v>
      </c>
      <c r="K5" s="44" t="s">
        <v>43</v>
      </c>
      <c r="L5" s="96"/>
      <c r="M5" s="98"/>
    </row>
    <row r="6" spans="1:17" ht="38.25" x14ac:dyDescent="0.25">
      <c r="A6" s="49">
        <v>1</v>
      </c>
      <c r="B6" s="16">
        <v>2</v>
      </c>
      <c r="C6" s="16">
        <v>3</v>
      </c>
      <c r="D6" s="16">
        <v>4</v>
      </c>
      <c r="E6" s="16">
        <v>5</v>
      </c>
      <c r="F6" s="16" t="s">
        <v>24</v>
      </c>
      <c r="G6" s="16">
        <v>7</v>
      </c>
      <c r="H6" s="16" t="s">
        <v>42</v>
      </c>
      <c r="I6" s="41" t="s">
        <v>25</v>
      </c>
      <c r="J6" s="41">
        <v>10</v>
      </c>
      <c r="K6" s="41">
        <v>11</v>
      </c>
      <c r="L6" s="42">
        <v>13</v>
      </c>
      <c r="M6" s="42">
        <v>14</v>
      </c>
    </row>
    <row r="7" spans="1:17" ht="51" x14ac:dyDescent="0.25">
      <c r="A7" s="73">
        <v>1</v>
      </c>
      <c r="B7" s="74" t="s">
        <v>58</v>
      </c>
      <c r="C7" s="60">
        <v>4000</v>
      </c>
      <c r="D7" s="60">
        <v>4500</v>
      </c>
      <c r="E7" s="60">
        <v>5000</v>
      </c>
      <c r="F7" s="72">
        <f>C7+D7+E7</f>
        <v>13500</v>
      </c>
      <c r="G7" s="61">
        <v>2</v>
      </c>
      <c r="H7" s="50">
        <v>3</v>
      </c>
      <c r="I7" s="51">
        <f>AVERAGE(C7:E7)</f>
        <v>4500</v>
      </c>
      <c r="J7" s="51">
        <f t="shared" ref="J7" si="0">STDEV(C7:E7)</f>
        <v>500</v>
      </c>
      <c r="K7" s="52">
        <f t="shared" ref="K7" si="1">J7/I7</f>
        <v>0.1111</v>
      </c>
      <c r="L7" s="60">
        <f>C7</f>
        <v>4000</v>
      </c>
      <c r="M7" s="53">
        <f>L7*2</f>
        <v>8000</v>
      </c>
    </row>
    <row r="8" spans="1:17" s="54" customFormat="1" ht="82.5" customHeight="1" x14ac:dyDescent="0.25">
      <c r="A8" s="70">
        <v>2</v>
      </c>
      <c r="B8" s="74" t="s">
        <v>57</v>
      </c>
      <c r="C8" s="60">
        <v>4000</v>
      </c>
      <c r="D8" s="60">
        <v>4500</v>
      </c>
      <c r="E8" s="60">
        <v>5000</v>
      </c>
      <c r="F8" s="46">
        <f>C8+D8+E8</f>
        <v>13500</v>
      </c>
      <c r="G8" s="61">
        <v>2</v>
      </c>
      <c r="H8" s="50">
        <v>3</v>
      </c>
      <c r="I8" s="51">
        <f>AVERAGE(C8:E8)</f>
        <v>4500</v>
      </c>
      <c r="J8" s="51">
        <f t="shared" ref="J8" si="2">STDEV(C8:E8)</f>
        <v>500</v>
      </c>
      <c r="K8" s="52">
        <f t="shared" ref="K8" si="3">J8/I8</f>
        <v>0.1111</v>
      </c>
      <c r="L8" s="60">
        <f>C8</f>
        <v>4000</v>
      </c>
      <c r="M8" s="53">
        <f>L8*2</f>
        <v>8000</v>
      </c>
      <c r="N8" s="64"/>
      <c r="O8" s="63"/>
    </row>
    <row r="9" spans="1:17" s="54" customFormat="1" x14ac:dyDescent="0.25">
      <c r="A9" s="55"/>
      <c r="B9" s="56" t="s">
        <v>47</v>
      </c>
      <c r="C9" s="57"/>
      <c r="D9" s="57"/>
      <c r="E9" s="57"/>
      <c r="F9" s="47"/>
      <c r="G9" s="65">
        <v>1</v>
      </c>
      <c r="H9" s="55"/>
      <c r="I9" s="47"/>
      <c r="J9" s="47"/>
      <c r="K9" s="58"/>
      <c r="L9" s="47"/>
      <c r="M9" s="59"/>
      <c r="O9" s="63"/>
    </row>
    <row r="10" spans="1:17" ht="33" customHeight="1" x14ac:dyDescent="0.25">
      <c r="A10" s="110" t="s">
        <v>46</v>
      </c>
      <c r="B10" s="111"/>
      <c r="C10" s="111"/>
      <c r="D10" s="111"/>
      <c r="E10" s="111"/>
      <c r="F10" s="111"/>
      <c r="G10" s="111"/>
      <c r="H10" s="111"/>
      <c r="I10" s="112"/>
      <c r="J10" s="21"/>
      <c r="K10" s="21"/>
      <c r="L10" s="23" t="s">
        <v>45</v>
      </c>
      <c r="M10" s="39">
        <f>SUM(M7:M8)</f>
        <v>16000</v>
      </c>
      <c r="Q10" s="62"/>
    </row>
    <row r="11" spans="1:17" ht="33" customHeight="1" x14ac:dyDescent="0.25">
      <c r="A11" s="66"/>
      <c r="B11" s="66"/>
      <c r="C11" s="66"/>
      <c r="D11" s="66"/>
      <c r="E11" s="66"/>
      <c r="F11" s="66"/>
      <c r="G11" s="66"/>
      <c r="H11" s="66"/>
      <c r="I11" s="66"/>
      <c r="J11" s="67"/>
      <c r="K11" s="67"/>
      <c r="L11" s="68"/>
      <c r="M11" s="69"/>
      <c r="Q11" s="62"/>
    </row>
    <row r="12" spans="1:17" ht="39" customHeight="1" x14ac:dyDescent="0.25">
      <c r="B12" s="101" t="s">
        <v>50</v>
      </c>
      <c r="C12" s="101"/>
      <c r="D12" s="101"/>
      <c r="E12" s="101"/>
      <c r="F12" s="101"/>
      <c r="G12" s="101"/>
      <c r="H12" s="101"/>
      <c r="I12" s="101"/>
      <c r="J12" s="101"/>
    </row>
    <row r="13" spans="1:17" ht="32.25" customHeight="1" x14ac:dyDescent="0.25">
      <c r="B13" s="101" t="s">
        <v>51</v>
      </c>
      <c r="C13" s="101"/>
      <c r="D13" s="101"/>
      <c r="E13" s="101"/>
      <c r="F13" s="101"/>
      <c r="G13" s="101"/>
      <c r="H13" s="101"/>
      <c r="I13" s="101"/>
      <c r="J13" s="101"/>
    </row>
    <row r="14" spans="1:17" ht="46.5" customHeight="1" x14ac:dyDescent="0.25">
      <c r="B14" s="101" t="s">
        <v>52</v>
      </c>
      <c r="C14" s="101"/>
      <c r="D14" s="101"/>
      <c r="E14" s="101"/>
      <c r="F14" s="101"/>
      <c r="G14" s="101"/>
      <c r="H14" s="101"/>
      <c r="I14" s="101"/>
      <c r="J14" s="101"/>
    </row>
    <row r="17" spans="2:11" x14ac:dyDescent="0.25">
      <c r="B17" s="109" t="s">
        <v>53</v>
      </c>
      <c r="C17" s="109"/>
      <c r="D17" s="109"/>
      <c r="E17" s="109"/>
      <c r="F17" s="109"/>
      <c r="G17" s="109"/>
      <c r="H17" s="109"/>
      <c r="I17" s="109"/>
      <c r="J17" s="109"/>
      <c r="K17" s="109"/>
    </row>
    <row r="19" spans="2:11" x14ac:dyDescent="0.25">
      <c r="B19" s="71"/>
    </row>
  </sheetData>
  <mergeCells count="16">
    <mergeCell ref="B13:J13"/>
    <mergeCell ref="B14:J14"/>
    <mergeCell ref="B4:B5"/>
    <mergeCell ref="B17:K17"/>
    <mergeCell ref="A10:I10"/>
    <mergeCell ref="A1:K1"/>
    <mergeCell ref="A2:K2"/>
    <mergeCell ref="A3:K3"/>
    <mergeCell ref="A4:A5"/>
    <mergeCell ref="C4:F4"/>
    <mergeCell ref="G4:G5"/>
    <mergeCell ref="L4:L5"/>
    <mergeCell ref="M4:M5"/>
    <mergeCell ref="H4:H5"/>
    <mergeCell ref="I4:K4"/>
    <mergeCell ref="B12:J12"/>
  </mergeCells>
  <pageMargins left="0.39370078740157483" right="0.39370078740157483" top="0.59055118110236227" bottom="0.59055118110236227" header="0" footer="0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НМЦК-п.3.7.1</vt:lpstr>
      <vt:lpstr>Прилож.1 - п.3.7.1</vt:lpstr>
      <vt:lpstr>НМЦК-п.3.7.2</vt:lpstr>
      <vt:lpstr>Прилож.1 п.3.7.4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2023-11-30T14:40:34Z</cp:lastPrinted>
  <dcterms:created xsi:type="dcterms:W3CDTF">2011-08-15T06:57:36Z</dcterms:created>
  <dcterms:modified xsi:type="dcterms:W3CDTF">2026-04-02T16:16:31Z</dcterms:modified>
</cp:coreProperties>
</file>