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asevichNV\Desktop\1 ЗАКУПКИ СОВМЕСТНЫЕ\ЭМ Камерное обеззараживание\для ЭМ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M11" i="1"/>
  <c r="I18" i="1"/>
  <c r="H18" i="1"/>
  <c r="M19" i="1" l="1"/>
  <c r="J18" i="1"/>
  <c r="I17" i="1"/>
  <c r="H17" i="1"/>
  <c r="I16" i="1"/>
  <c r="H16" i="1"/>
  <c r="I15" i="1"/>
  <c r="H15" i="1"/>
  <c r="I14" i="1"/>
  <c r="H14" i="1"/>
  <c r="I13" i="1"/>
  <c r="H13" i="1"/>
  <c r="I12" i="1"/>
  <c r="H12" i="1"/>
  <c r="J15" i="1" l="1"/>
  <c r="J12" i="1"/>
  <c r="J13" i="1"/>
  <c r="J17" i="1"/>
  <c r="J14" i="1"/>
  <c r="J16" i="1"/>
  <c r="H11" i="1"/>
  <c r="I11" i="1"/>
  <c r="J11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<sst xmlns="http://schemas.openxmlformats.org/spreadsheetml/2006/main" count="26" uniqueCount="26">
  <si>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</si>
  <si>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</si>
  <si>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</si>
  <si>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</si>
  <si>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</si>
  <si>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</si>
  <si>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</si>
  <si>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Общая стоимость </t>
  </si>
  <si>
    <t>Наименование комплектующих (товара)</t>
  </si>
  <si>
    <t>1.</t>
  </si>
  <si>
    <t>Оказание услуг по камерному обеззараживанию матрасов в 2026 г.</t>
  </si>
  <si>
    <t>Оказание услуг по камерному обеззараживанию матрасов в 2027 г.</t>
  </si>
  <si>
    <t>Оказание услуг по камерному обеззараживанию подушек в 2027 г.</t>
  </si>
  <si>
    <t>Оказание услуг по камерному обеззараживанию матрасов в 2028 г.</t>
  </si>
  <si>
    <t>Оказание услуг по камерному обеззараживанию подушек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</si>
  <si>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</si>
  <si>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</si>
  <si>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</si>
  <si>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</si>
  <si>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</si>
  <si>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 xml:space="preserve">количество, шт.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</si>
  <si>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>сопоставимых рыночных цен (анализа рынка)</t>
    </r>
  </si>
  <si>
    <t>Учреждение: ГБДОУ детский сад № 80 компенсирующего вида Калининского района Санкт-Петербурга</t>
  </si>
  <si>
    <t>Оказание услуг по камерному обеззараживанию одеял в 2027 г.</t>
  </si>
  <si>
    <t>Оказание услуг по камерному обеззараживанию одеял в 2028 г.</t>
  </si>
  <si>
    <t>Оказание услуг по камерному обеззараживанию одеял в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</si>
</sst>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b/>
      <sz val="11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2" fontId="15" fillId="0" borderId="1" xfId="0" applyNumberFormat="1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4" fontId="4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2" fontId="15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9</xdr:row>
      <xdr:rowOff>962025</xdr:rowOff>
    </xdr:from>
    <xdr:to>
      <xdr:col>9</xdr:col>
      <xdr:colOff>873760</xdr:colOff>
      <xdr:row>9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9</xdr:row>
      <xdr:rowOff>1038225</xdr:rowOff>
    </xdr:from>
    <xdr:to>
      <xdr:col>8</xdr:col>
      <xdr:colOff>1408430</xdr:colOff>
      <xdr:row>9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workbookViewId="0">
      <selection activeCell="B13" sqref="B13"/>
    </sheetView>
  </sheetViews>
  <sheetFormatPr defaultRowHeight="15" x14ac:dyDescent="0.25"/>
  <cols>
    <col min="1" max="1" width="3.85546875" style="11" customWidth="1"/>
    <col min="2" max="2" width="41.140625" style="11" customWidth="1"/>
    <col min="3" max="3" width="16.5703125" style="11" customWidth="1"/>
    <col min="4" max="4" width="16.28515625" style="11" customWidth="1"/>
    <col min="5" max="5" width="9.140625" style="11"/>
    <col min="6" max="6" width="7" style="11" customWidth="1"/>
    <col min="7" max="7" width="9.140625" style="11" hidden="1" customWidth="1"/>
    <col min="8" max="8" width="20.85546875" style="11" customWidth="1"/>
    <col min="9" max="9" width="22.140625" style="11" customWidth="1"/>
    <col min="10" max="10" width="14" style="11" customWidth="1"/>
    <col min="11" max="11" width="15.5703125" style="18" customWidth="1"/>
    <col min="12" max="12" width="13.28515625" style="11" customWidth="1"/>
    <col min="13" max="13" width="12.7109375" style="11" customWidth="1"/>
    <col min="14" max="16384" width="9.140625" style="11"/>
  </cols>
  <sheetData>
    <row r="1" spans="1:14" ht="5.25" customHeight="1" x14ac:dyDescent="0.25"/>
    <row r="2" spans="1:14" x14ac:dyDescent="0.25">
      <c r="A2" s="34" t="s">
        <v>0</v>
      </c>
      <c r="B2" s="34"/>
      <c r="C2" s="34"/>
      <c r="D2" s="34"/>
      <c r="E2" s="34"/>
      <c r="F2" s="34"/>
      <c r="G2" s="34"/>
      <c r="H2" s="34"/>
      <c r="I2" s="34"/>
      <c r="J2" s="34"/>
      <c r="K2" s="17"/>
      <c r="L2" s="12"/>
      <c r="M2" s="12"/>
      <c r="N2" s="12"/>
    </row>
    <row r="3" spans="1:14" ht="8.25" customHeight="1" x14ac:dyDescent="0.25">
      <c r="C3" s="12"/>
      <c r="D3" s="12"/>
      <c r="E3" s="12"/>
      <c r="F3" s="12"/>
      <c r="G3" s="12"/>
      <c r="H3" s="12"/>
      <c r="I3" s="12"/>
      <c r="J3" s="12"/>
      <c r="K3" s="17"/>
      <c r="L3" s="12"/>
      <c r="M3" s="12"/>
      <c r="N3" s="12"/>
    </row>
    <row r="4" spans="1:14" x14ac:dyDescent="0.25">
      <c r="A4" s="35" t="s">
        <v>19</v>
      </c>
      <c r="B4" s="35"/>
      <c r="C4" s="35"/>
      <c r="D4" s="35"/>
      <c r="E4" s="35"/>
      <c r="F4" s="35"/>
      <c r="G4" s="35"/>
      <c r="H4" s="35"/>
      <c r="I4" s="35"/>
      <c r="J4" s="35"/>
    </row>
    <row r="5" spans="1:14" x14ac:dyDescent="0.25">
      <c r="A5" s="35" t="s">
        <v>1</v>
      </c>
      <c r="B5" s="35"/>
      <c r="C5" s="35"/>
      <c r="D5" s="35"/>
      <c r="E5" s="35"/>
      <c r="F5" s="35"/>
      <c r="G5" s="35"/>
      <c r="H5" s="35"/>
      <c r="I5" s="35"/>
      <c r="J5" s="35"/>
    </row>
    <row r="6" spans="1:14" s="18" customFormat="1" x14ac:dyDescent="0.25">
      <c r="A6" s="38" t="s">
        <v>22</v>
      </c>
      <c r="B6" s="38"/>
      <c r="C6" s="38"/>
      <c r="D6" s="38"/>
      <c r="E6" s="38"/>
      <c r="F6" s="38"/>
      <c r="G6" s="38"/>
      <c r="H6" s="38"/>
      <c r="I6" s="38"/>
      <c r="J6" s="38"/>
    </row>
    <row r="7" spans="1:14" ht="17.25" customHeight="1" x14ac:dyDescent="0.25">
      <c r="A7" s="35" t="s">
        <v>21</v>
      </c>
      <c r="B7" s="35"/>
      <c r="C7" s="35"/>
      <c r="D7" s="35"/>
      <c r="E7" s="35"/>
      <c r="F7" s="35"/>
      <c r="G7" s="35"/>
      <c r="H7" s="35"/>
      <c r="I7" s="35"/>
      <c r="J7" s="35"/>
    </row>
    <row r="9" spans="1:14" x14ac:dyDescent="0.25">
      <c r="A9" s="36" t="s">
        <v>5</v>
      </c>
      <c r="B9" s="36"/>
      <c r="C9" s="36"/>
      <c r="D9" s="36"/>
      <c r="E9" s="36"/>
      <c r="F9" s="36"/>
      <c r="G9" s="36"/>
      <c r="H9" s="36"/>
      <c r="I9" s="36"/>
      <c r="J9" s="36"/>
      <c r="K9" s="10"/>
      <c r="L9" s="10"/>
      <c r="M9" s="10"/>
    </row>
    <row r="10" spans="1:14" s="12" customFormat="1" ht="112.5" customHeight="1" x14ac:dyDescent="0.25">
      <c r="A10" s="19" t="s">
        <v>4</v>
      </c>
      <c r="B10" s="13" t="s">
        <v>8</v>
      </c>
      <c r="C10" s="13" t="s">
        <v>15</v>
      </c>
      <c r="D10" s="13" t="s">
        <v>16</v>
      </c>
      <c r="E10" s="40" t="s">
        <v>17</v>
      </c>
      <c r="F10" s="40"/>
      <c r="G10" s="40"/>
      <c r="H10" s="13" t="s">
        <v>6</v>
      </c>
      <c r="I10" s="19" t="s">
        <v>3</v>
      </c>
      <c r="J10" s="16" t="s">
        <v>2</v>
      </c>
      <c r="K10" s="19" t="s">
        <v>18</v>
      </c>
      <c r="L10" s="24" t="s">
        <v>20</v>
      </c>
      <c r="M10" s="19" t="s">
        <v>7</v>
      </c>
    </row>
    <row r="11" spans="1:14" s="31" customFormat="1" ht="30" x14ac:dyDescent="0.25">
      <c r="A11" s="25" t="s">
        <v>9</v>
      </c>
      <c r="B11" s="26" t="s">
        <v>10</v>
      </c>
      <c r="C11" s="27">
        <v>500</v>
      </c>
      <c r="D11" s="27">
        <v>550</v>
      </c>
      <c r="E11" s="39">
        <v>550</v>
      </c>
      <c r="F11" s="39"/>
      <c r="G11" s="39"/>
      <c r="H11" s="28">
        <f t="shared" ref="H11" si="0">AVERAGE(C11:G11)</f>
        <v>533.33000000000004</v>
      </c>
      <c r="I11" s="28">
        <f t="shared" ref="I11" si="1">STDEV(C11:G11)</f>
        <v>28.87</v>
      </c>
      <c r="J11" s="15">
        <f t="shared" ref="J11:J17" si="2">I11/H11*100</f>
        <v>5.41</v>
      </c>
      <c r="K11" s="27">
        <v>500</v>
      </c>
      <c r="L11" s="29">
        <v>95</v>
      </c>
      <c r="M11" s="28">
        <f>K11*L11</f>
        <v>47500</v>
      </c>
      <c r="N11" s="30"/>
    </row>
    <row r="12" spans="1:14" s="31" customFormat="1" ht="30" x14ac:dyDescent="0.25">
      <c r="A12" s="25">
        <v>2</v>
      </c>
      <c r="B12" s="26" t="s">
        <v>25</v>
      </c>
      <c r="C12" s="27">
        <v>150</v>
      </c>
      <c r="D12" s="27">
        <v>165</v>
      </c>
      <c r="E12" s="39">
        <v>165</v>
      </c>
      <c r="F12" s="39"/>
      <c r="G12" s="39"/>
      <c r="H12" s="28">
        <f t="shared" ref="H12" si="3">AVERAGE(C12:G12)</f>
        <v>160</v>
      </c>
      <c r="I12" s="28">
        <f t="shared" ref="I12" si="4">STDEV(C12:G12)</f>
        <v>8.66</v>
      </c>
      <c r="J12" s="15">
        <f t="shared" si="2"/>
        <v>5.41</v>
      </c>
      <c r="K12" s="27">
        <v>150</v>
      </c>
      <c r="L12" s="29">
        <v>94</v>
      </c>
      <c r="M12" s="28">
        <f t="shared" ref="M12:M18" si="5">K12*L12</f>
        <v>14100</v>
      </c>
    </row>
    <row r="13" spans="1:14" s="31" customFormat="1" ht="30" x14ac:dyDescent="0.25">
      <c r="A13" s="25">
        <v>3</v>
      </c>
      <c r="B13" s="26" t="s">
        <v>11</v>
      </c>
      <c r="C13" s="27">
        <v>550</v>
      </c>
      <c r="D13" s="27">
        <v>600</v>
      </c>
      <c r="E13" s="39">
        <v>600</v>
      </c>
      <c r="F13" s="39"/>
      <c r="G13" s="39"/>
      <c r="H13" s="28">
        <f t="shared" ref="H13:H17" si="6">AVERAGE(C13:G13)</f>
        <v>583.33000000000004</v>
      </c>
      <c r="I13" s="28">
        <f t="shared" ref="I13:I17" si="7">STDEV(C13:G13)</f>
        <v>28.87</v>
      </c>
      <c r="J13" s="15">
        <f t="shared" si="2"/>
        <v>4.95</v>
      </c>
      <c r="K13" s="27">
        <v>550</v>
      </c>
      <c r="L13" s="29">
        <v>90</v>
      </c>
      <c r="M13" s="28">
        <f t="shared" si="5"/>
        <v>49500</v>
      </c>
    </row>
    <row r="14" spans="1:14" s="31" customFormat="1" ht="30" x14ac:dyDescent="0.25">
      <c r="A14" s="25">
        <v>4</v>
      </c>
      <c r="B14" s="26" t="s">
        <v>12</v>
      </c>
      <c r="C14" s="27">
        <v>165</v>
      </c>
      <c r="D14" s="27">
        <v>180</v>
      </c>
      <c r="E14" s="39">
        <v>180</v>
      </c>
      <c r="F14" s="39"/>
      <c r="G14" s="39"/>
      <c r="H14" s="28">
        <f t="shared" si="6"/>
        <v>175</v>
      </c>
      <c r="I14" s="28">
        <f t="shared" si="7"/>
        <v>8.66</v>
      </c>
      <c r="J14" s="15">
        <f t="shared" si="2"/>
        <v>4.95</v>
      </c>
      <c r="K14" s="27">
        <v>165</v>
      </c>
      <c r="L14" s="32">
        <v>90</v>
      </c>
      <c r="M14" s="28">
        <f t="shared" si="5"/>
        <v>14850</v>
      </c>
      <c r="N14" s="30"/>
    </row>
    <row r="15" spans="1:14" s="31" customFormat="1" ht="30" x14ac:dyDescent="0.25">
      <c r="A15" s="25">
        <v>5</v>
      </c>
      <c r="B15" s="26" t="s">
        <v>23</v>
      </c>
      <c r="C15" s="27">
        <v>165</v>
      </c>
      <c r="D15" s="27">
        <v>180</v>
      </c>
      <c r="E15" s="39">
        <v>180</v>
      </c>
      <c r="F15" s="39"/>
      <c r="G15" s="39"/>
      <c r="H15" s="28">
        <f t="shared" si="6"/>
        <v>175</v>
      </c>
      <c r="I15" s="28">
        <f t="shared" si="7"/>
        <v>8.66</v>
      </c>
      <c r="J15" s="15">
        <f t="shared" si="2"/>
        <v>4.95</v>
      </c>
      <c r="K15" s="27">
        <v>165</v>
      </c>
      <c r="L15" s="29">
        <v>90</v>
      </c>
      <c r="M15" s="28">
        <f t="shared" si="5"/>
        <v>14850</v>
      </c>
    </row>
    <row r="16" spans="1:14" ht="30" x14ac:dyDescent="0.25">
      <c r="A16" s="10">
        <v>6</v>
      </c>
      <c r="B16" s="21" t="s">
        <v>13</v>
      </c>
      <c r="C16" s="20">
        <v>600</v>
      </c>
      <c r="D16" s="20">
        <v>660</v>
      </c>
      <c r="E16" s="37">
        <v>660</v>
      </c>
      <c r="F16" s="37"/>
      <c r="G16" s="37"/>
      <c r="H16" s="14">
        <f t="shared" si="6"/>
        <v>640</v>
      </c>
      <c r="I16" s="14">
        <f t="shared" si="7"/>
        <v>34.64</v>
      </c>
      <c r="J16" s="15">
        <f t="shared" si="2"/>
        <v>5.41</v>
      </c>
      <c r="K16" s="20">
        <v>600</v>
      </c>
      <c r="L16" s="22">
        <v>87</v>
      </c>
      <c r="M16" s="14">
        <f t="shared" si="5"/>
        <v>52200</v>
      </c>
      <c r="N16" s="33"/>
    </row>
    <row r="17" spans="1:13" ht="30" x14ac:dyDescent="0.25">
      <c r="A17" s="10">
        <v>7</v>
      </c>
      <c r="B17" s="21" t="s">
        <v>14</v>
      </c>
      <c r="C17" s="20">
        <v>180</v>
      </c>
      <c r="D17" s="20">
        <v>195</v>
      </c>
      <c r="E17" s="37">
        <v>195</v>
      </c>
      <c r="F17" s="37"/>
      <c r="G17" s="37"/>
      <c r="H17" s="14">
        <f t="shared" si="6"/>
        <v>190</v>
      </c>
      <c r="I17" s="14">
        <f t="shared" si="7"/>
        <v>8.66</v>
      </c>
      <c r="J17" s="15">
        <f t="shared" si="2"/>
        <v>4.5599999999999996</v>
      </c>
      <c r="K17" s="20">
        <v>180</v>
      </c>
      <c r="L17" s="23">
        <v>87</v>
      </c>
      <c r="M17" s="14">
        <f t="shared" si="5"/>
        <v>15660</v>
      </c>
    </row>
    <row r="18" spans="1:13" ht="30" x14ac:dyDescent="0.25">
      <c r="A18" s="10">
        <v>8</v>
      </c>
      <c r="B18" s="21" t="s">
        <v>24</v>
      </c>
      <c r="C18" s="20">
        <v>180</v>
      </c>
      <c r="D18" s="20">
        <v>195</v>
      </c>
      <c r="E18" s="37">
        <v>195</v>
      </c>
      <c r="F18" s="37"/>
      <c r="G18" s="37"/>
      <c r="H18" s="14">
        <f t="shared" ref="H18" si="8">AVERAGE(C18:G18)</f>
        <v>190</v>
      </c>
      <c r="I18" s="14">
        <f t="shared" ref="I18" si="9">STDEV(C18:G18)</f>
        <v>8.66</v>
      </c>
      <c r="J18" s="15">
        <f t="shared" ref="J18" si="10">I18/H18*100</f>
        <v>4.5599999999999996</v>
      </c>
      <c r="K18" s="20">
        <v>180</v>
      </c>
      <c r="L18" s="22">
        <v>87</v>
      </c>
      <c r="M18" s="14">
        <f t="shared" si="5"/>
        <v>15660</v>
      </c>
    </row>
    <row r="19" spans="1:13" x14ac:dyDescent="0.25">
      <c r="M19" s="33">
        <f>SUM(M11:M18)</f>
        <v>224320</v>
      </c>
    </row>
  </sheetData>
  <mergeCells count="15">
    <mergeCell ref="E17:G17"/>
    <mergeCell ref="E18:G18"/>
    <mergeCell ref="A6:J6"/>
    <mergeCell ref="E13:G13"/>
    <mergeCell ref="E14:G14"/>
    <mergeCell ref="E15:G15"/>
    <mergeCell ref="E16:G16"/>
    <mergeCell ref="E10:G10"/>
    <mergeCell ref="E11:G11"/>
    <mergeCell ref="E12:G12"/>
    <mergeCell ref="A2:J2"/>
    <mergeCell ref="A4:J4"/>
    <mergeCell ref="A5:J5"/>
    <mergeCell ref="A9:J9"/>
    <mergeCell ref="A7:J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1"/>
      <c r="C21" s="41"/>
      <c r="D21" s="41"/>
      <c r="E21" s="41"/>
      <c r="F21" s="41"/>
      <c r="G21" s="41"/>
      <c r="H21" s="41"/>
      <c r="I21" s="41"/>
      <c r="J21" s="41"/>
      <c r="K21" s="41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2"/>
      <c r="C24" s="42"/>
      <c r="D24" s="42"/>
      <c r="E24" s="42"/>
      <c r="F24" s="42"/>
      <c r="G24" s="42"/>
      <c r="H24" s="42"/>
      <c r="I24" s="42"/>
      <c r="J24" s="42"/>
      <c r="K24" s="42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4"/>
      <c r="C27" s="44"/>
      <c r="D27" s="44"/>
      <c r="E27" s="44"/>
      <c r="F27" s="44"/>
      <c r="G27" s="44"/>
      <c r="H27" s="44"/>
      <c r="I27" s="5"/>
      <c r="J27" s="43"/>
      <c r="K27" s="43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Карасевич Наталия Валериевна</cp:lastModifiedBy>
  <cp:lastPrinted>2017-04-26T13:19:09Z</cp:lastPrinted>
  <dcterms:created xsi:type="dcterms:W3CDTF">2014-02-20T07:55:18Z</dcterms:created>
  <dcterms:modified xsi:type="dcterms:W3CDTF">2026-04-02T12:21:35Z</dcterms:modified>
</cp:coreProperties>
</file>