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6\Камерное обеззараживание\Потребность ДОУ\"/>
    </mc:Choice>
  </mc:AlternateContent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3" i="1" l="1"/>
  <c r="N22" i="1"/>
  <c r="N18" i="1"/>
  <c r="N13" i="1"/>
  <c r="M22" i="1" l="1"/>
  <c r="M21" i="1"/>
  <c r="M20" i="1"/>
  <c r="M19" i="1"/>
  <c r="M18" i="1"/>
  <c r="M17" i="1"/>
  <c r="M16" i="1"/>
  <c r="M15" i="1"/>
  <c r="M14" i="1"/>
  <c r="M13" i="1"/>
  <c r="M12" i="1"/>
  <c r="M11" i="1"/>
  <c r="I22" i="1"/>
  <c r="H22" i="1"/>
  <c r="I21" i="1"/>
  <c r="H21" i="1"/>
  <c r="J21" i="1" l="1"/>
  <c r="J22" i="1"/>
  <c r="I20" i="1"/>
  <c r="H20" i="1"/>
  <c r="I19" i="1"/>
  <c r="H19" i="1"/>
  <c r="I18" i="1"/>
  <c r="H18" i="1"/>
  <c r="I17" i="1"/>
  <c r="H17" i="1"/>
  <c r="I16" i="1"/>
  <c r="H16" i="1"/>
  <c r="I15" i="1"/>
  <c r="H15" i="1"/>
  <c r="I14" i="1"/>
  <c r="H14" i="1"/>
  <c r="I13" i="1"/>
  <c r="H13" i="1"/>
  <c r="J17" i="1" l="1"/>
  <c r="J14" i="1"/>
  <c r="J13" i="1"/>
  <c r="J15" i="1"/>
  <c r="J20" i="1"/>
  <c r="J18" i="1"/>
  <c r="J16" i="1"/>
  <c r="J19" i="1"/>
  <c r="H11" i="1"/>
  <c r="I11" i="1"/>
  <c r="J11" i="1" l="1"/>
  <c r="H12" i="1"/>
  <c r="I12" i="1"/>
  <c r="J12" i="1" l="1"/>
</calcChain>
</file>

<file path=xl/sharedStrings.xml><?xml version="1.0" encoding="utf-8"?>
<sst xmlns="http://schemas.openxmlformats.org/spreadsheetml/2006/main" count="40" uniqueCount="40">
  <si>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</si>
  <si>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</si>
  <si>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</si>
  <si>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</si>
  <si>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</si>
  <si>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</si>
  <si>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</si>
  <si>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Общая стоимость </t>
  </si>
  <si>
    <t>Наименование комплектующих (товара)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</si>
  <si>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</si>
  <si>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</si>
  <si>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</si>
  <si>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</si>
  <si>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</si>
  <si>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</si>
  <si>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</si>
  <si>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</si>
  <si>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</si>
  <si>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</si>
  <si>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</si>
  <si>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Оказание услуг по камерному обеззараживанию матрасов в 2026 г.</t>
  </si>
  <si>
    <t>Оказание услуг по камерному обеззараживанию подушек в 2026 г.</t>
  </si>
  <si>
    <t>Оказание услуг по камерному обеззараживанию наматрасников в 2026 г.</t>
  </si>
  <si>
    <t>Оказание услуг по камерному обеззараживанию матрасов в 2027 г.</t>
  </si>
  <si>
    <t>Оказание услуг по камерному обеззараживанию подушек в 2027 г.</t>
  </si>
  <si>
    <t>Оказание услуг по камерному обеззараживанию наматрасников в 2027 г.</t>
  </si>
  <si>
    <t>Оказание услуг по камерному обеззараживанию матрасов в 2028 г.</t>
  </si>
  <si>
    <t>Оказание услуг по камерному обеззараживанию подушек в 2028 г.</t>
  </si>
  <si>
    <t>Оказание услуг по камерному обеззараживанию наматрасников в 2028 г.</t>
  </si>
  <si>
    <t>Цена предложенная участником 
№ 1, руб. ц₁</t>
  </si>
  <si>
    <t>Цена предложенная участником 
№ 2, руб. ц₂</t>
  </si>
  <si>
    <t>Цена предложенная участником 
№ 3, руб. ц₃</t>
  </si>
  <si>
    <t xml:space="preserve">Минимальная цена </t>
  </si>
  <si>
    <t>Оказание услуг по камерному обеззараживанию постельных принадлежностей</t>
  </si>
  <si>
    <t xml:space="preserve">количество, шт.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</si>
  <si>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>сопоставимых рыночных цен (анализа рынка)</t>
    </r>
  </si>
  <si>
    <t xml:space="preserve">Учреждение:   Государственное  бюджетное дошкольное   образовательное учреждение детский сад №96 общеразвивающего вида Калининского района Санкт- Петербурга
</t>
  </si>
  <si>
    <t>Оказание услуг по камерному обеззараживанию одеял в 2026 г.</t>
  </si>
  <si>
    <t>Оказание услуг по камерному обеззараживанию одеял в 2027 г.</t>
  </si>
  <si>
    <t>Оказание услуг по камерному обеззараживанию одеял в 2028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</si>
</sst>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2" fontId="15" fillId="4" borderId="1" xfId="0" applyNumberFormat="1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2" fontId="15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2" fontId="15" fillId="5" borderId="1" xfId="0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9</xdr:row>
      <xdr:rowOff>962025</xdr:rowOff>
    </xdr:from>
    <xdr:to>
      <xdr:col>9</xdr:col>
      <xdr:colOff>873760</xdr:colOff>
      <xdr:row>9</xdr:row>
      <xdr:rowOff>1381124</xdr:rowOff>
    </xdr:to>
    <xdr:pic>
      <xdr:nvPicPr>
        <xdr:cNvPr id="31" name="Рисунок 30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9</xdr:row>
      <xdr:rowOff>1038225</xdr:rowOff>
    </xdr:from>
    <xdr:to>
      <xdr:col>8</xdr:col>
      <xdr:colOff>1408430</xdr:colOff>
      <xdr:row>9</xdr:row>
      <xdr:rowOff>1352549</xdr:rowOff>
    </xdr:to>
    <xdr:pic>
      <xdr:nvPicPr>
        <xdr:cNvPr id="35" name="Рисунок 3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topLeftCell="A6" workbookViewId="0">
      <selection activeCell="K22" sqref="K22"/>
    </sheetView>
  </sheetViews>
  <sheetFormatPr defaultRowHeight="15" x14ac:dyDescent="0.25"/>
  <cols>
    <col min="1" max="1" width="3.85546875" style="11" customWidth="1"/>
    <col min="2" max="2" width="41.140625" style="11" customWidth="1"/>
    <col min="3" max="3" width="16.5703125" style="11" customWidth="1"/>
    <col min="4" max="4" width="16.28515625" style="11" customWidth="1"/>
    <col min="5" max="5" width="9.140625" style="11"/>
    <col min="6" max="6" width="7" style="11" customWidth="1"/>
    <col min="7" max="7" width="9.140625" style="11" hidden="1" customWidth="1"/>
    <col min="8" max="8" width="20.85546875" style="11" customWidth="1"/>
    <col min="9" max="9" width="22.140625" style="11" customWidth="1"/>
    <col min="10" max="10" width="27" style="11" customWidth="1"/>
    <col min="11" max="11" width="15.5703125" style="11" customWidth="1"/>
    <col min="12" max="12" width="13.28515625" style="11" customWidth="1"/>
    <col min="13" max="13" width="12.7109375" style="11" customWidth="1"/>
    <col min="14" max="14" width="10" style="11" bestFit="1" customWidth="1"/>
    <col min="15" max="16384" width="9.140625" style="11"/>
  </cols>
  <sheetData>
    <row r="1" spans="1:14" ht="5.25" customHeight="1" x14ac:dyDescent="0.25"/>
    <row r="2" spans="1:14" x14ac:dyDescent="0.2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12"/>
      <c r="L2" s="12"/>
      <c r="M2" s="12"/>
      <c r="N2" s="12"/>
    </row>
    <row r="3" spans="1:14" ht="8.25" customHeight="1" x14ac:dyDescent="0.25"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4" x14ac:dyDescent="0.25">
      <c r="A4" s="23" t="s">
        <v>33</v>
      </c>
      <c r="B4" s="23"/>
      <c r="C4" s="23"/>
      <c r="D4" s="23"/>
      <c r="E4" s="23"/>
      <c r="F4" s="23"/>
      <c r="G4" s="23"/>
      <c r="H4" s="23"/>
      <c r="I4" s="23"/>
      <c r="J4" s="23"/>
    </row>
    <row r="5" spans="1:14" x14ac:dyDescent="0.25">
      <c r="A5" s="23" t="s">
        <v>1</v>
      </c>
      <c r="B5" s="23"/>
      <c r="C5" s="23"/>
      <c r="D5" s="23"/>
      <c r="E5" s="23"/>
      <c r="F5" s="23"/>
      <c r="G5" s="23"/>
      <c r="H5" s="23"/>
      <c r="I5" s="23"/>
      <c r="J5" s="23"/>
    </row>
    <row r="6" spans="1:14" ht="32.25" customHeight="1" x14ac:dyDescent="0.25">
      <c r="A6" s="26" t="s">
        <v>36</v>
      </c>
      <c r="B6" s="26"/>
      <c r="C6" s="26"/>
      <c r="D6" s="26"/>
      <c r="E6" s="26"/>
      <c r="F6" s="26"/>
      <c r="G6" s="26"/>
      <c r="H6" s="26"/>
      <c r="I6" s="26"/>
      <c r="J6" s="26"/>
    </row>
    <row r="7" spans="1:14" ht="17.25" customHeight="1" x14ac:dyDescent="0.25">
      <c r="A7" s="23" t="s">
        <v>35</v>
      </c>
      <c r="B7" s="23"/>
      <c r="C7" s="23"/>
      <c r="D7" s="23"/>
      <c r="E7" s="23"/>
      <c r="F7" s="23"/>
      <c r="G7" s="23"/>
      <c r="H7" s="23"/>
      <c r="I7" s="23"/>
      <c r="J7" s="23"/>
    </row>
    <row r="9" spans="1:14" x14ac:dyDescent="0.25">
      <c r="A9" s="24" t="s">
        <v>5</v>
      </c>
      <c r="B9" s="24"/>
      <c r="C9" s="24"/>
      <c r="D9" s="24"/>
      <c r="E9" s="24"/>
      <c r="F9" s="24"/>
      <c r="G9" s="24"/>
      <c r="H9" s="24"/>
      <c r="I9" s="24"/>
      <c r="J9" s="24"/>
      <c r="K9" s="10"/>
      <c r="L9" s="10"/>
      <c r="M9" s="10"/>
    </row>
    <row r="10" spans="1:14" s="12" customFormat="1" ht="112.5" customHeight="1" x14ac:dyDescent="0.25">
      <c r="A10" s="17" t="s">
        <v>4</v>
      </c>
      <c r="B10" s="13" t="s">
        <v>8</v>
      </c>
      <c r="C10" s="13" t="s">
        <v>29</v>
      </c>
      <c r="D10" s="13" t="s">
        <v>30</v>
      </c>
      <c r="E10" s="27" t="s">
        <v>31</v>
      </c>
      <c r="F10" s="27"/>
      <c r="G10" s="27"/>
      <c r="H10" s="13" t="s">
        <v>6</v>
      </c>
      <c r="I10" s="17" t="s">
        <v>3</v>
      </c>
      <c r="J10" s="16" t="s">
        <v>2</v>
      </c>
      <c r="K10" s="17" t="s">
        <v>32</v>
      </c>
      <c r="L10" s="21" t="s">
        <v>34</v>
      </c>
      <c r="M10" s="17" t="s">
        <v>7</v>
      </c>
    </row>
    <row r="11" spans="1:14" ht="30" x14ac:dyDescent="0.25">
      <c r="A11" s="10" t="s">
        <v>9</v>
      </c>
      <c r="B11" s="32" t="s">
        <v>20</v>
      </c>
      <c r="C11" s="18">
        <v>500</v>
      </c>
      <c r="D11" s="18">
        <v>550</v>
      </c>
      <c r="E11" s="25">
        <v>550</v>
      </c>
      <c r="F11" s="25"/>
      <c r="G11" s="25"/>
      <c r="H11" s="14">
        <f t="shared" ref="H11" si="0">AVERAGE(C11:G11)</f>
        <v>533.33000000000004</v>
      </c>
      <c r="I11" s="14">
        <f t="shared" ref="I11" si="1">STDEV(C11:G11)</f>
        <v>28.87</v>
      </c>
      <c r="J11" s="15">
        <f t="shared" ref="J11:J20" si="2">I11/H11*100</f>
        <v>5.41</v>
      </c>
      <c r="K11" s="33">
        <v>500</v>
      </c>
      <c r="L11" s="34">
        <v>219</v>
      </c>
      <c r="M11" s="35">
        <f>K11*L11</f>
        <v>109500</v>
      </c>
    </row>
    <row r="12" spans="1:14" ht="30" x14ac:dyDescent="0.25">
      <c r="A12" s="10" t="s">
        <v>10</v>
      </c>
      <c r="B12" s="32" t="s">
        <v>21</v>
      </c>
      <c r="C12" s="18">
        <v>150</v>
      </c>
      <c r="D12" s="18">
        <v>165</v>
      </c>
      <c r="E12" s="25">
        <v>165</v>
      </c>
      <c r="F12" s="25"/>
      <c r="G12" s="25"/>
      <c r="H12" s="14">
        <f t="shared" ref="H12:H13" si="3">AVERAGE(C12:G12)</f>
        <v>160</v>
      </c>
      <c r="I12" s="14">
        <f t="shared" ref="I12:I13" si="4">STDEV(C12:G12)</f>
        <v>8.66</v>
      </c>
      <c r="J12" s="15">
        <f t="shared" si="2"/>
        <v>5.41</v>
      </c>
      <c r="K12" s="33">
        <v>150</v>
      </c>
      <c r="L12" s="34">
        <v>100</v>
      </c>
      <c r="M12" s="35">
        <f t="shared" ref="M12:M22" si="5">K12*L12</f>
        <v>15000</v>
      </c>
    </row>
    <row r="13" spans="1:14" ht="30" x14ac:dyDescent="0.25">
      <c r="A13" s="10" t="s">
        <v>11</v>
      </c>
      <c r="B13" s="32" t="s">
        <v>37</v>
      </c>
      <c r="C13" s="18">
        <v>150</v>
      </c>
      <c r="D13" s="18">
        <v>165</v>
      </c>
      <c r="E13" s="25">
        <v>165</v>
      </c>
      <c r="F13" s="25"/>
      <c r="G13" s="25"/>
      <c r="H13" s="14">
        <f t="shared" si="3"/>
        <v>160</v>
      </c>
      <c r="I13" s="14">
        <f t="shared" si="4"/>
        <v>8.66</v>
      </c>
      <c r="J13" s="15">
        <f t="shared" si="2"/>
        <v>5.41</v>
      </c>
      <c r="K13" s="33">
        <v>150</v>
      </c>
      <c r="L13" s="34">
        <v>100</v>
      </c>
      <c r="M13" s="35">
        <f t="shared" si="5"/>
        <v>15000</v>
      </c>
      <c r="N13" s="45">
        <f>M11+M12+M13</f>
        <v>139500</v>
      </c>
    </row>
    <row r="14" spans="1:14" ht="30" hidden="1" x14ac:dyDescent="0.25">
      <c r="A14" s="10" t="s">
        <v>12</v>
      </c>
      <c r="B14" s="19" t="s">
        <v>22</v>
      </c>
      <c r="C14" s="18">
        <v>100</v>
      </c>
      <c r="D14" s="18">
        <v>110</v>
      </c>
      <c r="E14" s="25">
        <v>110</v>
      </c>
      <c r="F14" s="25"/>
      <c r="G14" s="25"/>
      <c r="H14" s="14">
        <f t="shared" ref="H14:H20" si="6">AVERAGE(C14:G14)</f>
        <v>106.67</v>
      </c>
      <c r="I14" s="14">
        <f t="shared" ref="I14:I20" si="7">STDEV(C14:G14)</f>
        <v>5.77</v>
      </c>
      <c r="J14" s="15">
        <f t="shared" si="2"/>
        <v>5.41</v>
      </c>
      <c r="K14" s="18">
        <v>100</v>
      </c>
      <c r="L14" s="20">
        <v>0</v>
      </c>
      <c r="M14" s="14">
        <f t="shared" si="5"/>
        <v>0</v>
      </c>
    </row>
    <row r="15" spans="1:14" ht="30" x14ac:dyDescent="0.25">
      <c r="A15" s="10" t="s">
        <v>13</v>
      </c>
      <c r="B15" s="31" t="s">
        <v>23</v>
      </c>
      <c r="C15" s="18">
        <v>550</v>
      </c>
      <c r="D15" s="18">
        <v>600</v>
      </c>
      <c r="E15" s="25">
        <v>600</v>
      </c>
      <c r="F15" s="25"/>
      <c r="G15" s="25"/>
      <c r="H15" s="14">
        <f t="shared" si="6"/>
        <v>583.33000000000004</v>
      </c>
      <c r="I15" s="14">
        <f t="shared" si="7"/>
        <v>28.87</v>
      </c>
      <c r="J15" s="15">
        <f t="shared" si="2"/>
        <v>4.95</v>
      </c>
      <c r="K15" s="36">
        <v>550</v>
      </c>
      <c r="L15" s="37">
        <v>200</v>
      </c>
      <c r="M15" s="38">
        <f t="shared" si="5"/>
        <v>110000</v>
      </c>
    </row>
    <row r="16" spans="1:14" ht="30" x14ac:dyDescent="0.25">
      <c r="A16" s="10" t="s">
        <v>14</v>
      </c>
      <c r="B16" s="31" t="s">
        <v>24</v>
      </c>
      <c r="C16" s="18">
        <v>165</v>
      </c>
      <c r="D16" s="18">
        <v>180</v>
      </c>
      <c r="E16" s="25">
        <v>180</v>
      </c>
      <c r="F16" s="25"/>
      <c r="G16" s="25"/>
      <c r="H16" s="14">
        <f t="shared" si="6"/>
        <v>175</v>
      </c>
      <c r="I16" s="14">
        <f t="shared" si="7"/>
        <v>8.66</v>
      </c>
      <c r="J16" s="15">
        <f t="shared" si="2"/>
        <v>4.95</v>
      </c>
      <c r="K16" s="36">
        <v>165</v>
      </c>
      <c r="L16" s="39">
        <v>200</v>
      </c>
      <c r="M16" s="38">
        <f t="shared" si="5"/>
        <v>33000</v>
      </c>
    </row>
    <row r="17" spans="1:14" ht="30" x14ac:dyDescent="0.25">
      <c r="A17" s="10" t="s">
        <v>15</v>
      </c>
      <c r="B17" s="31" t="s">
        <v>38</v>
      </c>
      <c r="C17" s="18">
        <v>165</v>
      </c>
      <c r="D17" s="18">
        <v>180</v>
      </c>
      <c r="E17" s="25">
        <v>180</v>
      </c>
      <c r="F17" s="25"/>
      <c r="G17" s="25"/>
      <c r="H17" s="14">
        <f t="shared" si="6"/>
        <v>175</v>
      </c>
      <c r="I17" s="14">
        <f t="shared" si="7"/>
        <v>8.66</v>
      </c>
      <c r="J17" s="15">
        <f t="shared" si="2"/>
        <v>4.95</v>
      </c>
      <c r="K17" s="36">
        <v>165</v>
      </c>
      <c r="L17" s="37">
        <v>200</v>
      </c>
      <c r="M17" s="38">
        <f t="shared" si="5"/>
        <v>33000</v>
      </c>
    </row>
    <row r="18" spans="1:14" ht="30" x14ac:dyDescent="0.25">
      <c r="A18" s="10" t="s">
        <v>16</v>
      </c>
      <c r="B18" s="31" t="s">
        <v>25</v>
      </c>
      <c r="C18" s="18">
        <v>110</v>
      </c>
      <c r="D18" s="18">
        <v>120</v>
      </c>
      <c r="E18" s="25">
        <v>120</v>
      </c>
      <c r="F18" s="25"/>
      <c r="G18" s="25"/>
      <c r="H18" s="14">
        <f t="shared" si="6"/>
        <v>116.67</v>
      </c>
      <c r="I18" s="14">
        <f t="shared" si="7"/>
        <v>5.77</v>
      </c>
      <c r="J18" s="15">
        <f t="shared" si="2"/>
        <v>4.95</v>
      </c>
      <c r="K18" s="36">
        <v>110</v>
      </c>
      <c r="L18" s="39">
        <v>200</v>
      </c>
      <c r="M18" s="38">
        <f t="shared" si="5"/>
        <v>22000</v>
      </c>
      <c r="N18" s="45">
        <f>M15+M16+M17+M18</f>
        <v>198000</v>
      </c>
    </row>
    <row r="19" spans="1:14" ht="30" x14ac:dyDescent="0.25">
      <c r="A19" s="10" t="s">
        <v>17</v>
      </c>
      <c r="B19" s="40" t="s">
        <v>26</v>
      </c>
      <c r="C19" s="18">
        <v>600</v>
      </c>
      <c r="D19" s="18">
        <v>660</v>
      </c>
      <c r="E19" s="25">
        <v>660</v>
      </c>
      <c r="F19" s="25"/>
      <c r="G19" s="25"/>
      <c r="H19" s="14">
        <f t="shared" si="6"/>
        <v>640</v>
      </c>
      <c r="I19" s="14">
        <f t="shared" si="7"/>
        <v>34.64</v>
      </c>
      <c r="J19" s="15">
        <f t="shared" si="2"/>
        <v>5.41</v>
      </c>
      <c r="K19" s="41">
        <v>600</v>
      </c>
      <c r="L19" s="42">
        <v>190</v>
      </c>
      <c r="M19" s="43">
        <f t="shared" si="5"/>
        <v>114000</v>
      </c>
    </row>
    <row r="20" spans="1:14" ht="30" x14ac:dyDescent="0.25">
      <c r="A20" s="10" t="s">
        <v>18</v>
      </c>
      <c r="B20" s="40" t="s">
        <v>27</v>
      </c>
      <c r="C20" s="18">
        <v>180</v>
      </c>
      <c r="D20" s="18">
        <v>195</v>
      </c>
      <c r="E20" s="25">
        <v>195</v>
      </c>
      <c r="F20" s="25"/>
      <c r="G20" s="25"/>
      <c r="H20" s="14">
        <f t="shared" si="6"/>
        <v>190</v>
      </c>
      <c r="I20" s="14">
        <f t="shared" si="7"/>
        <v>8.66</v>
      </c>
      <c r="J20" s="15">
        <f t="shared" si="2"/>
        <v>4.5599999999999996</v>
      </c>
      <c r="K20" s="41">
        <v>180</v>
      </c>
      <c r="L20" s="44">
        <v>190</v>
      </c>
      <c r="M20" s="43">
        <f t="shared" si="5"/>
        <v>34200</v>
      </c>
    </row>
    <row r="21" spans="1:14" ht="30" x14ac:dyDescent="0.25">
      <c r="A21" s="10" t="s">
        <v>19</v>
      </c>
      <c r="B21" s="40" t="s">
        <v>39</v>
      </c>
      <c r="C21" s="18">
        <v>180</v>
      </c>
      <c r="D21" s="18">
        <v>195</v>
      </c>
      <c r="E21" s="25">
        <v>195</v>
      </c>
      <c r="F21" s="25"/>
      <c r="G21" s="25"/>
      <c r="H21" s="14">
        <f t="shared" ref="H21:H22" si="8">AVERAGE(C21:G21)</f>
        <v>190</v>
      </c>
      <c r="I21" s="14">
        <f t="shared" ref="I21:I22" si="9">STDEV(C21:G21)</f>
        <v>8.66</v>
      </c>
      <c r="J21" s="15">
        <f t="shared" ref="J21:J22" si="10">I21/H21*100</f>
        <v>4.5599999999999996</v>
      </c>
      <c r="K21" s="41">
        <v>180</v>
      </c>
      <c r="L21" s="42">
        <v>190</v>
      </c>
      <c r="M21" s="43">
        <f t="shared" si="5"/>
        <v>34200</v>
      </c>
    </row>
    <row r="22" spans="1:14" ht="30" x14ac:dyDescent="0.25">
      <c r="A22" s="10">
        <v>12</v>
      </c>
      <c r="B22" s="40" t="s">
        <v>28</v>
      </c>
      <c r="C22" s="18">
        <v>120</v>
      </c>
      <c r="D22" s="18">
        <v>130</v>
      </c>
      <c r="E22" s="25">
        <v>130</v>
      </c>
      <c r="F22" s="25"/>
      <c r="G22" s="25"/>
      <c r="H22" s="14">
        <f t="shared" si="8"/>
        <v>126.67</v>
      </c>
      <c r="I22" s="14">
        <f t="shared" si="9"/>
        <v>5.77</v>
      </c>
      <c r="J22" s="15">
        <f t="shared" si="10"/>
        <v>4.5599999999999996</v>
      </c>
      <c r="K22" s="41">
        <v>120</v>
      </c>
      <c r="L22" s="44">
        <v>190</v>
      </c>
      <c r="M22" s="43">
        <f t="shared" si="5"/>
        <v>22800</v>
      </c>
      <c r="N22" s="45">
        <f>M19+M20+M21+M22</f>
        <v>205200</v>
      </c>
    </row>
    <row r="23" spans="1:14" x14ac:dyDescent="0.25">
      <c r="M23" s="45">
        <f>SUM(M11:M22)</f>
        <v>542700</v>
      </c>
    </row>
  </sheetData>
  <mergeCells count="19">
    <mergeCell ref="E20:G20"/>
    <mergeCell ref="E21:G21"/>
    <mergeCell ref="E22:G22"/>
    <mergeCell ref="A6:J6"/>
    <mergeCell ref="E15:G15"/>
    <mergeCell ref="E16:G16"/>
    <mergeCell ref="E17:G17"/>
    <mergeCell ref="E18:G18"/>
    <mergeCell ref="E19:G19"/>
    <mergeCell ref="E10:G10"/>
    <mergeCell ref="E11:G11"/>
    <mergeCell ref="E12:G12"/>
    <mergeCell ref="E13:G13"/>
    <mergeCell ref="E14:G14"/>
    <mergeCell ref="A2:J2"/>
    <mergeCell ref="A4:J4"/>
    <mergeCell ref="A5:J5"/>
    <mergeCell ref="A9:J9"/>
    <mergeCell ref="A7:J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9"/>
      <c r="C24" s="29"/>
      <c r="D24" s="29"/>
      <c r="E24" s="29"/>
      <c r="F24" s="29"/>
      <c r="G24" s="29"/>
      <c r="H24" s="29"/>
      <c r="I24" s="29"/>
      <c r="J24" s="29"/>
      <c r="K24" s="29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0"/>
      <c r="C27" s="30"/>
      <c r="D27" s="30"/>
      <c r="E27" s="30"/>
      <c r="F27" s="30"/>
      <c r="G27" s="30"/>
      <c r="H27" s="30"/>
      <c r="I27" s="5"/>
      <c r="J27" s="30"/>
      <c r="K27" s="30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2026-04-02T10:15:29Z</dcterms:modified>
</cp:coreProperties>
</file>