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ads01.gp21.local\CommonDocs\Shared\Экономисты\Михаил\Закупки 2026\Закупки п4\батарейки\"/>
    </mc:Choice>
  </mc:AlternateContent>
  <xr:revisionPtr revIDLastSave="0" documentId="14_{5D6C28EC-B060-4B35-BAD4-11FDC6F5115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НМЦК" sheetId="2" r:id="rId1"/>
  </sheets>
  <definedNames>
    <definedName name="_xlnm.Print_Area" localSheetId="0">НМЦК!$A$1:$T$8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8" i="2" l="1"/>
  <c r="N8" i="2" s="1"/>
  <c r="F8" i="2"/>
  <c r="I8" i="2"/>
  <c r="J8" i="2"/>
  <c r="T8" i="2"/>
  <c r="T7" i="2"/>
  <c r="T6" i="2"/>
  <c r="T5" i="2"/>
  <c r="T4" i="2"/>
  <c r="K8" i="2" l="1"/>
  <c r="N9" i="2"/>
  <c r="N11" i="2" s="1"/>
</calcChain>
</file>

<file path=xl/sharedStrings.xml><?xml version="1.0" encoding="utf-8"?>
<sst xmlns="http://schemas.openxmlformats.org/spreadsheetml/2006/main" count="47" uniqueCount="46">
  <si>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</si>
  <si>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</si>
  <si>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</si>
  <si>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</si>
  <si>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</si>
  <si>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</si>
  <si>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Примечания</t>
  </si>
  <si>
    <t>&lt;ц&gt; - средн. арифм. величина цены единицы прод-ции, руб.</t>
  </si>
  <si>
    <t>Среднее квадратичное отклонение</t>
  </si>
  <si>
    <t>6=3+4+5</t>
  </si>
  <si>
    <t>8 = кол-во ответов ИЦИ</t>
  </si>
  <si>
    <t>12=8*9/10</t>
  </si>
  <si>
    <t>Наименование ККН: Клавиатура тип 1
Код ККН: 26.20.16.110-001
Код КТРУ: 26.20.16.110-00000002</t>
  </si>
  <si>
    <t>ККН/КТРУ</t>
  </si>
  <si>
    <t>Fusion GK-189</t>
  </si>
  <si>
    <t>Ссылка на маркетплейс</t>
  </si>
  <si>
    <t>ЭРА UX-1е-5m</t>
  </si>
  <si>
    <t>https://market.yandex.ru/product--u-2-1-5m-b0028359/823946016</t>
  </si>
  <si>
    <t>https://market.yandex.ru/product--klaviatura-provodnaia-fusion-gk-189-membrannaia-dlia-pk-104-klavishi-dlina-kabelia-1-35-m/136820019</t>
  </si>
  <si>
    <t>Наименование ККН: -
Код ККН: -
Код КТРУ: 25.73.60.190-00000006</t>
  </si>
  <si>
    <t>Наименование ККН: 
Код ККН: -
Код КТРУ: -</t>
  </si>
  <si>
    <t>Gembird D6015SM-3</t>
  </si>
  <si>
    <t>https://www.ozon.ru/product/ventilyator-ohlazhdeniya-gembird-d6015sm-3-kuler-60x60x15-vtulka-3-pin-provod-25-sm-291715281/</t>
  </si>
  <si>
    <t>Цена (ориентировочно)</t>
  </si>
  <si>
    <t>Модель (ориентировочно)</t>
  </si>
  <si>
    <t>Сумма (ориентировочно)</t>
  </si>
  <si>
    <t>ID-Cooling DK-03 RAINBOW</t>
  </si>
  <si>
    <t>https://market.yandex.ru/product--dk-03/1780258686</t>
  </si>
  <si>
    <t>Digma Progress 24P201F</t>
  </si>
  <si>
    <t>https://market.yandex.ru/product--monitor-23-8-digma-progress-24p201f-1920kh1080-75-gts-ips-chernyi-dm24sb10/935026992</t>
  </si>
  <si>
    <t>Наименование ККН: Монитор, подключаемый к компьютеру тип 2
Код ККН: 26.20.17.110-102
Код КТРУ: 26.20.17.110-00000034</t>
  </si>
  <si>
    <t>Всего:</t>
  </si>
  <si>
    <r>
      <t>Начальная (максимальная) цена контракта (НМЦК</t>
    </r>
    <r>
      <rPr>
        <b/>
        <vertAlign val="superscript"/>
        <sz val="11"/>
        <color rgb="FF000000"/>
        <rFont val="Times New Roman"/>
        <family val="1"/>
        <charset val="204"/>
      </rPr>
      <t>рын</t>
    </r>
    <r>
      <rPr>
        <b/>
        <sz val="11"/>
        <color rgb="FF000000"/>
        <rFont val="Times New Roman"/>
        <family val="1"/>
        <charset val="204"/>
      </rPr>
      <t>):</t>
    </r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</si>
  <si>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</si>
  <si>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</si>
  <si>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</si>
  <si>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</si>
  <si>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Цена за ед. средняя/с учетом нормирования</t>
  </si>
  <si>
    <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</si>
  <si>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</si>
  <si>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Батарейка АА</t>
  </si>
  <si>
    <t>Нормирование    (Предельная цена по 100-р позиция 452)</t>
  </si>
  <si>
    <t>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
посредством применения следующего метода : сопоставимых рыночных цен.  В целях экономии бюджетный средств, НМЦК составляет: 9 995,70 (Девять тысяч девятьсот девяносто пять рублей 70 копеек).                                                                                                                                              Валюта, используемая для формирования цены контракта и расчетов с поставщиками (исполнителями, подрядчиками), - рубль Российской Федерации.
Начальник отдела закупок __________ М.В. Грачев</t>
  </si>
  <si>
    <t>Кп № 1992/21/2026 от  06.04.2026</t>
  </si>
  <si>
    <t>Кп № 1993/21/2026 от  06.04.2026</t>
  </si>
  <si>
    <t>Кп № 1994/21/2026 от  06.04.2026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</si>
</sst>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4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4"/>
      <color rgb="FF000000"/>
      <name val="Calibri"/>
      <family val="2"/>
      <charset val="204"/>
    </font>
    <font>
      <b/>
      <vertAlign val="superscript"/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6F9D4"/>
      </patternFill>
    </fill>
    <fill>
      <patternFill patternType="solid">
        <fgColor rgb="FFF6F9D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6" fillId="0" borderId="1" xfId="0" applyFont="1" applyBorder="1" applyAlignment="1" applyProtection="1">
      <alignment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top" wrapText="1"/>
    </xf>
    <xf numFmtId="0" fontId="9" fillId="0" borderId="1" xfId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9" fillId="0" borderId="1" xfId="1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</xf>
    <xf numFmtId="0" fontId="2" fillId="0" borderId="3" xfId="0" applyFont="1" applyFill="1" applyBorder="1" applyAlignment="1" applyProtection="1">
      <alignment vertical="center" wrapText="1"/>
    </xf>
    <xf numFmtId="0" fontId="0" fillId="0" borderId="0" xfId="0" applyFill="1" applyBorder="1"/>
    <xf numFmtId="0" fontId="10" fillId="0" borderId="0" xfId="0" applyFont="1" applyFill="1" applyBorder="1" applyAlignment="1" applyProtection="1">
      <alignment vertical="center"/>
    </xf>
    <xf numFmtId="0" fontId="4" fillId="0" borderId="5" xfId="0" applyFont="1" applyBorder="1" applyAlignment="1" applyProtection="1">
      <alignment horizontal="right" vertical="center" wrapText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/>
    </xf>
    <xf numFmtId="10" fontId="6" fillId="0" borderId="1" xfId="0" applyNumberFormat="1" applyFont="1" applyBorder="1" applyAlignment="1" applyProtection="1">
      <alignment horizontal="center" vertical="center"/>
    </xf>
    <xf numFmtId="0" fontId="6" fillId="0" borderId="0" xfId="0" applyFont="1"/>
    <xf numFmtId="0" fontId="17" fillId="0" borderId="1" xfId="0" applyFont="1" applyBorder="1" applyAlignment="1">
      <alignment horizontal="right" vertical="center"/>
    </xf>
    <xf numFmtId="2" fontId="4" fillId="0" borderId="1" xfId="0" applyNumberFormat="1" applyFont="1" applyBorder="1" applyAlignment="1" applyProtection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 wrapText="1"/>
    </xf>
    <xf numFmtId="4" fontId="4" fillId="0" borderId="6" xfId="0" applyNumberFormat="1" applyFont="1" applyBorder="1" applyAlignment="1" applyProtection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0" fontId="10" fillId="3" borderId="1" xfId="0" applyFont="1" applyFill="1" applyBorder="1" applyAlignment="1" applyProtection="1">
      <alignment horizontal="center" vertical="center"/>
    </xf>
    <xf numFmtId="4" fontId="3" fillId="2" borderId="6" xfId="0" applyNumberFormat="1" applyFont="1" applyFill="1" applyBorder="1" applyAlignment="1" applyProtection="1">
      <alignment horizontal="right" vertical="center" wrapText="1"/>
    </xf>
    <xf numFmtId="4" fontId="3" fillId="2" borderId="7" xfId="0" applyNumberFormat="1" applyFont="1" applyFill="1" applyBorder="1" applyAlignment="1" applyProtection="1">
      <alignment horizontal="right" vertical="center" wrapText="1"/>
    </xf>
    <xf numFmtId="0" fontId="4" fillId="0" borderId="2" xfId="0" applyFont="1" applyBorder="1" applyAlignment="1" applyProtection="1">
      <alignment horizontal="right" vertical="center" wrapText="1"/>
    </xf>
    <xf numFmtId="0" fontId="4" fillId="0" borderId="4" xfId="0" applyFont="1" applyBorder="1" applyAlignment="1" applyProtection="1">
      <alignment horizontal="right" vertical="center" wrapText="1"/>
    </xf>
    <xf numFmtId="0" fontId="4" fillId="0" borderId="5" xfId="0" applyFont="1" applyBorder="1" applyAlignment="1" applyProtection="1">
      <alignment horizontal="right" vertical="center" wrapText="1"/>
    </xf>
    <xf numFmtId="4" fontId="6" fillId="0" borderId="2" xfId="0" applyNumberFormat="1" applyFont="1" applyBorder="1" applyAlignment="1" applyProtection="1">
      <alignment horizontal="center" vertical="center" wrapText="1"/>
    </xf>
    <xf numFmtId="4" fontId="6" fillId="0" borderId="4" xfId="0" applyNumberFormat="1" applyFont="1" applyBorder="1" applyAlignment="1" applyProtection="1">
      <alignment horizontal="center" vertical="center" wrapText="1"/>
    </xf>
    <xf numFmtId="4" fontId="6" fillId="0" borderId="5" xfId="0" applyNumberFormat="1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6F9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35235</xdr:colOff>
      <xdr:row>5</xdr:row>
      <xdr:rowOff>46864</xdr:rowOff>
    </xdr:from>
    <xdr:ext cx="1609725" cy="390525"/>
    <xdr:pic>
      <xdr:nvPicPr>
        <xdr:cNvPr id="3" name="Picture 1">
          <a:extLst>
            <a:ext uri="{FF2B5EF4-FFF2-40B4-BE49-F238E27FC236}">
              <a16:creationId xmlns:a16="http://schemas.microsoft.com/office/drawing/2014/main" id="{FA4FE1D1-C33C-424B-9E0B-D40C648B28A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507382" y="1548452"/>
          <a:ext cx="1609725" cy="390525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31586</xdr:colOff>
      <xdr:row>5</xdr:row>
      <xdr:rowOff>350426</xdr:rowOff>
    </xdr:from>
    <xdr:ext cx="1470002" cy="355544"/>
    <xdr:pic>
      <xdr:nvPicPr>
        <xdr:cNvPr id="4" name="Picture 21">
          <a:extLst>
            <a:ext uri="{FF2B5EF4-FFF2-40B4-BE49-F238E27FC236}">
              <a16:creationId xmlns:a16="http://schemas.microsoft.com/office/drawing/2014/main" id="{C191EB3D-B17F-49EB-9B86-B2199562915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466939" y="3129485"/>
          <a:ext cx="1470002" cy="355544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10</xdr:col>
      <xdr:colOff>147921</xdr:colOff>
      <xdr:row>5</xdr:row>
      <xdr:rowOff>514698</xdr:rowOff>
    </xdr:from>
    <xdr:ext cx="1000125" cy="419100"/>
    <xdr:pic>
      <xdr:nvPicPr>
        <xdr:cNvPr id="5" name="Picture 19">
          <a:extLst>
            <a:ext uri="{FF2B5EF4-FFF2-40B4-BE49-F238E27FC236}">
              <a16:creationId xmlns:a16="http://schemas.microsoft.com/office/drawing/2014/main" id="{153C7227-D271-46F0-AF54-0C151C8E1E0D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320186" y="2016286"/>
          <a:ext cx="1000125" cy="419100"/>
        </a:xfrm>
        <a:prstGeom prst="rect">
          <a:avLst/>
        </a:prstGeom>
        <a:ln w="0">
          <a:noFill/>
        </a:ln>
      </xdr:spPr>
    </xdr:pic>
    <xdr:clientData/>
  </xdr:oneCellAnchor>
  <xdr:twoCellAnchor editAs="oneCell">
    <xdr:from>
      <xdr:col>5</xdr:col>
      <xdr:colOff>136072</xdr:colOff>
      <xdr:row>5</xdr:row>
      <xdr:rowOff>231321</xdr:rowOff>
    </xdr:from>
    <xdr:to>
      <xdr:col>5</xdr:col>
      <xdr:colOff>583747</xdr:colOff>
      <xdr:row>5</xdr:row>
      <xdr:rowOff>564696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6B011E51-4CA1-40BC-A550-5C9C77ABC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415643" y="3415392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zon.ru/product/ventilyator-ohlazhdeniya-gembird-d6015sm-3-kuler-60x60x15-vtulka-3-pin-provod-25-sm-291715281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market.yandex.ru/product--u-2-1-5m-b0028359/823946016" TargetMode="External"/><Relationship Id="rId1" Type="http://schemas.openxmlformats.org/officeDocument/2006/relationships/hyperlink" Target="https://market.yandex.ru/product--klaviatura-provodnaia-fusion-gk-189-membrannaia-dlia-pk-104-klavishi-dlina-kabelia-1-35-m/136820019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market.yandex.ru/product--monitor-23-8-digma-progress-24p201f-1920kh1080-75-gts-ips-chernyi-dm24sb10/935026992" TargetMode="External"/><Relationship Id="rId4" Type="http://schemas.openxmlformats.org/officeDocument/2006/relationships/hyperlink" Target="https://market.yandex.ru/product--dk-03/17802586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9B3AD-3CE4-4970-AD90-59B08BC02B5E}">
  <sheetPr>
    <pageSetUpPr fitToPage="1"/>
  </sheetPr>
  <dimension ref="A1:T18"/>
  <sheetViews>
    <sheetView tabSelected="1" zoomScale="85" zoomScaleNormal="85" zoomScalePageLayoutView="70" workbookViewId="0">
      <selection activeCell="H12" sqref="H12"/>
    </sheetView>
  </sheetViews>
  <sheetFormatPr defaultRowHeight="15" x14ac:dyDescent="0.25"/>
  <cols>
    <col min="1" max="1" width="4.28515625" customWidth="1"/>
    <col min="2" max="2" width="44.28515625" customWidth="1"/>
    <col min="3" max="5" width="10.140625" customWidth="1"/>
    <col min="7" max="7" width="15.85546875" customWidth="1"/>
    <col min="8" max="8" width="13.28515625" customWidth="1"/>
    <col min="9" max="10" width="24.42578125" customWidth="1"/>
    <col min="11" max="13" width="19.42578125" customWidth="1"/>
    <col min="14" max="14" width="29.28515625" customWidth="1"/>
    <col min="15" max="15" width="13.140625" customWidth="1"/>
    <col min="16" max="16" width="44" hidden="1" customWidth="1"/>
    <col min="17" max="17" width="34" hidden="1" customWidth="1"/>
    <col min="18" max="18" width="38.5703125" hidden="1" customWidth="1"/>
    <col min="19" max="19" width="13.85546875" hidden="1" customWidth="1"/>
    <col min="20" max="20" width="9.140625" hidden="1" customWidth="1"/>
  </cols>
  <sheetData>
    <row r="1" spans="1:20" ht="34.5" customHeight="1" x14ac:dyDescent="0.25">
      <c r="A1" s="31" t="s">
        <v>33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14"/>
      <c r="P1" s="15"/>
      <c r="Q1" s="16"/>
      <c r="R1" s="16"/>
      <c r="S1" s="16"/>
      <c r="T1" s="16"/>
    </row>
    <row r="2" spans="1:20" ht="51.75" customHeight="1" x14ac:dyDescent="0.25">
      <c r="A2" s="52" t="s">
        <v>34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13"/>
      <c r="P2" s="34" t="s">
        <v>6</v>
      </c>
      <c r="Q2" s="34"/>
      <c r="R2" s="34"/>
      <c r="S2" s="34"/>
      <c r="T2" s="34"/>
    </row>
    <row r="3" spans="1:20" ht="42.75" customHeight="1" x14ac:dyDescent="0.25">
      <c r="A3" s="53" t="s">
        <v>35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P3" s="12" t="s">
        <v>13</v>
      </c>
      <c r="Q3" s="11" t="s">
        <v>24</v>
      </c>
      <c r="R3" s="11" t="s">
        <v>15</v>
      </c>
      <c r="S3" s="11" t="s">
        <v>23</v>
      </c>
      <c r="T3" s="11" t="s">
        <v>25</v>
      </c>
    </row>
    <row r="4" spans="1:20" ht="33" customHeight="1" x14ac:dyDescent="0.25">
      <c r="A4" s="53" t="s">
        <v>36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P4" s="9" t="s">
        <v>12</v>
      </c>
      <c r="Q4" s="8" t="s">
        <v>14</v>
      </c>
      <c r="R4" s="10" t="s">
        <v>18</v>
      </c>
      <c r="S4" s="8">
        <v>600</v>
      </c>
      <c r="T4" s="8" t="e">
        <f>S4*#REF!</f>
        <v>#REF!</v>
      </c>
    </row>
    <row r="5" spans="1:20" ht="57.75" customHeight="1" x14ac:dyDescent="0.25">
      <c r="A5" s="43" t="s">
        <v>0</v>
      </c>
      <c r="B5" s="45" t="s">
        <v>1</v>
      </c>
      <c r="C5" s="47" t="s">
        <v>2</v>
      </c>
      <c r="D5" s="48"/>
      <c r="E5" s="48"/>
      <c r="F5" s="49"/>
      <c r="G5" s="45" t="s">
        <v>3</v>
      </c>
      <c r="H5" s="50" t="s">
        <v>38</v>
      </c>
      <c r="I5" s="40" t="s">
        <v>4</v>
      </c>
      <c r="J5" s="41"/>
      <c r="K5" s="42"/>
      <c r="L5" s="29" t="s">
        <v>41</v>
      </c>
      <c r="M5" s="29" t="s">
        <v>37</v>
      </c>
      <c r="N5" s="35" t="s">
        <v>5</v>
      </c>
      <c r="P5" s="9" t="s">
        <v>19</v>
      </c>
      <c r="Q5" s="8" t="s">
        <v>16</v>
      </c>
      <c r="R5" s="10" t="s">
        <v>17</v>
      </c>
      <c r="S5" s="8">
        <v>682</v>
      </c>
      <c r="T5" s="8" t="e">
        <f>S5*#REF!</f>
        <v>#REF!</v>
      </c>
    </row>
    <row r="6" spans="1:20" ht="60" x14ac:dyDescent="0.25">
      <c r="A6" s="44"/>
      <c r="B6" s="46"/>
      <c r="C6" s="28" t="s">
        <v>43</v>
      </c>
      <c r="D6" s="28" t="s">
        <v>44</v>
      </c>
      <c r="E6" s="28" t="s">
        <v>45</v>
      </c>
      <c r="F6" s="1"/>
      <c r="G6" s="46"/>
      <c r="H6" s="51"/>
      <c r="I6" s="5" t="s">
        <v>7</v>
      </c>
      <c r="J6" s="6" t="s">
        <v>8</v>
      </c>
      <c r="K6" s="6" t="s">
        <v>39</v>
      </c>
      <c r="L6" s="30"/>
      <c r="M6" s="30"/>
      <c r="N6" s="36"/>
      <c r="P6" s="9" t="s">
        <v>20</v>
      </c>
      <c r="Q6" s="8" t="s">
        <v>21</v>
      </c>
      <c r="R6" s="7" t="s">
        <v>22</v>
      </c>
      <c r="S6" s="8">
        <v>419</v>
      </c>
      <c r="T6" s="8" t="e">
        <f>S6*#REF!</f>
        <v>#REF!</v>
      </c>
    </row>
    <row r="7" spans="1:20" ht="45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3" t="s">
        <v>9</v>
      </c>
      <c r="G7" s="2">
        <v>7</v>
      </c>
      <c r="H7" s="3" t="s">
        <v>10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3" t="s">
        <v>11</v>
      </c>
      <c r="P7" s="9" t="s">
        <v>20</v>
      </c>
      <c r="Q7" s="8" t="s">
        <v>26</v>
      </c>
      <c r="R7" s="7" t="s">
        <v>27</v>
      </c>
      <c r="S7" s="8">
        <v>650</v>
      </c>
      <c r="T7" s="8" t="e">
        <f>S7*#REF!</f>
        <v>#REF!</v>
      </c>
    </row>
    <row r="8" spans="1:20" ht="45" customHeight="1" x14ac:dyDescent="0.25">
      <c r="A8" s="18">
        <v>1</v>
      </c>
      <c r="B8" s="19" t="s">
        <v>40</v>
      </c>
      <c r="C8" s="20">
        <v>30.29</v>
      </c>
      <c r="D8" s="18">
        <v>32.119999999999997</v>
      </c>
      <c r="E8" s="18">
        <v>32.94</v>
      </c>
      <c r="F8" s="18">
        <f>SUM(C8:E8)</f>
        <v>95.35</v>
      </c>
      <c r="G8" s="21">
        <v>330</v>
      </c>
      <c r="H8" s="18">
        <v>3</v>
      </c>
      <c r="I8" s="22">
        <f>AVERAGE(C8:E8)</f>
        <v>31.783333333333331</v>
      </c>
      <c r="J8" s="22">
        <f>STDEV(C8:E8)</f>
        <v>1.3566994263038998</v>
      </c>
      <c r="K8" s="23">
        <f>J8/I8</f>
        <v>4.2685876024244361E-2</v>
      </c>
      <c r="L8" s="22">
        <v>106.95</v>
      </c>
      <c r="M8" s="22">
        <f>I8</f>
        <v>31.783333333333331</v>
      </c>
      <c r="N8" s="22">
        <f>M8*G8</f>
        <v>10488.5</v>
      </c>
      <c r="P8" s="9" t="s">
        <v>30</v>
      </c>
      <c r="Q8" s="8" t="s">
        <v>28</v>
      </c>
      <c r="R8" s="7" t="s">
        <v>29</v>
      </c>
      <c r="S8" s="8">
        <v>8435</v>
      </c>
      <c r="T8" s="8" t="e">
        <f>S8*#REF!</f>
        <v>#REF!</v>
      </c>
    </row>
    <row r="9" spans="1:20" x14ac:dyDescent="0.25">
      <c r="A9" s="37" t="s">
        <v>32</v>
      </c>
      <c r="B9" s="38"/>
      <c r="C9" s="38"/>
      <c r="D9" s="38"/>
      <c r="E9" s="38"/>
      <c r="F9" s="38"/>
      <c r="G9" s="38"/>
      <c r="H9" s="38"/>
      <c r="I9" s="38"/>
      <c r="J9" s="38"/>
      <c r="K9" s="39"/>
      <c r="L9" s="17"/>
      <c r="M9" s="17"/>
      <c r="N9" s="26">
        <f>SUM(N8:N8)</f>
        <v>10488.5</v>
      </c>
    </row>
    <row r="10" spans="1:20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</row>
    <row r="11" spans="1:20" ht="18.75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5" t="s">
        <v>31</v>
      </c>
      <c r="L11" s="25"/>
      <c r="M11" s="25"/>
      <c r="N11" s="27">
        <f>N9</f>
        <v>10488.5</v>
      </c>
    </row>
    <row r="12" spans="1:20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20" x14ac:dyDescent="0.25">
      <c r="A13" s="32" t="s">
        <v>42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</row>
    <row r="14" spans="1:20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20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1:20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1:14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1:14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</sheetData>
  <mergeCells count="16">
    <mergeCell ref="M5:M6"/>
    <mergeCell ref="A1:N1"/>
    <mergeCell ref="A13:N18"/>
    <mergeCell ref="P2:T2"/>
    <mergeCell ref="N5:N6"/>
    <mergeCell ref="A9:K9"/>
    <mergeCell ref="I5:K5"/>
    <mergeCell ref="A5:A6"/>
    <mergeCell ref="B5:B6"/>
    <mergeCell ref="C5:F5"/>
    <mergeCell ref="G5:G6"/>
    <mergeCell ref="H5:H6"/>
    <mergeCell ref="A2:N2"/>
    <mergeCell ref="A3:N3"/>
    <mergeCell ref="A4:N4"/>
    <mergeCell ref="L5:L6"/>
  </mergeCells>
  <hyperlinks>
    <hyperlink ref="R4" r:id="rId1" xr:uid="{A42E9987-D89B-421F-8127-108428D35FDC}"/>
    <hyperlink ref="R5" r:id="rId2" xr:uid="{9884FB89-4D2D-46DC-B419-90C7DB863BEE}"/>
    <hyperlink ref="R6" r:id="rId3" xr:uid="{251661CD-8CD6-4BDE-BC61-6F23063D6E7B}"/>
    <hyperlink ref="R7" r:id="rId4" xr:uid="{6669336A-54BE-4709-BD8F-6DB8B164D5A6}"/>
    <hyperlink ref="R8" r:id="rId5" xr:uid="{1070EB29-4F6B-4D42-8D73-376340987C2F}"/>
  </hyperlinks>
  <pageMargins left="0.7" right="0.7" top="0.75" bottom="0.75" header="0.3" footer="0.3"/>
  <pageSetup paperSize="9" scale="49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4506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</dc:creator>
  <dc:description/>
  <cp:lastModifiedBy>User78-3</cp:lastModifiedBy>
  <cp:revision>166</cp:revision>
  <cp:lastPrinted>2026-03-19T12:41:03Z</cp:lastPrinted>
  <dcterms:created xsi:type="dcterms:W3CDTF">2014-10-27T08:44:08Z</dcterms:created>
  <dcterms:modified xsi:type="dcterms:W3CDTF">2026-04-09T07:31:53Z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