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tsenkoNK\Desktop\Стаканы\"/>
    </mc:Choice>
  </mc:AlternateContent>
  <xr:revisionPtr revIDLastSave="0" documentId="13_ncr:1_{1ED6E8D6-8B10-4977-B988-599BDC371A7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сл.зап)'!$A$1:$P$14</definedName>
  </definedNames>
  <calcPr calcId="191029"/>
</workbook>
</file>

<file path=xl/calcChain.xml><?xml version="1.0" encoding="utf-8"?>
<calcChain xmlns="http://schemas.openxmlformats.org/spreadsheetml/2006/main">
  <c r="K8" i="4" l="1"/>
  <c r="L8" i="4" l="1"/>
  <c r="E9" i="4"/>
  <c r="D9" i="4"/>
  <c r="C9" i="4"/>
  <c r="J8" i="4"/>
  <c r="F8" i="4" l="1"/>
  <c r="K9" i="4" l="1"/>
  <c r="K10" i="4" l="1"/>
  <c r="M8" i="4"/>
  <c r="N8" i="4" l="1"/>
</calcChain>
</file>

<file path=xl/sharedStrings.xml><?xml version="1.0" encoding="utf-8"?>
<sst xmlns="http://schemas.openxmlformats.org/spreadsheetml/2006/main" count="35" uniqueCount="34">
  <si>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</si>
  <si>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</si>
  <si>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</si>
  <si>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</si>
  <si>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</si>
  <si>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</si>
  <si>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</si>
  <si>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</si>
  <si>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</si>
  <si>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</si>
  <si>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</si>
  <si>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</si>
  <si>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Определение однородности совокупности значений выявленных цен СПРАВОЧНО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</si>
  <si>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тринадцати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</si>
  <si>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r>
      <t xml:space="preserve">V - коэф-нт вариации 
</t>
    </r>
    <r>
      <rPr>
        <i/>
        <sz val="10"/>
        <rFont val="Times New Roman"/>
        <family val="1"/>
        <charset val="204"/>
      </rPr>
      <t>(не должен превышать 33%)</t>
    </r>
  </si>
  <si>
    <t>Начальник организационного отдела</t>
  </si>
  <si>
    <t>Итого по ИЦИ:</t>
  </si>
  <si>
    <t xml:space="preserve"> СОСТАВИЛ </t>
  </si>
  <si>
    <t>Специалист</t>
  </si>
  <si>
    <t>_____________________________</t>
  </si>
  <si>
    <t>Е.Р. Попова</t>
  </si>
  <si>
    <t xml:space="preserve"> ПРОВЕРИЛ</t>
  </si>
  <si>
    <t>Н.В. Грязнова</t>
  </si>
  <si>
    <t>n - кол-во значений, используемых в расчете (кол-во ответов ИЦИ)</t>
  </si>
  <si>
    <t>&lt;ц - цены единицы прод-ции, руб., в соответствии с ИЦИ  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</si>
  <si>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</si>
  <si>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в соответствии с описанием объекта закупки на закупку наборов стеклянных стаканов</t>
  </si>
  <si>
    <t>Набор стеклянных стаканов</t>
  </si>
  <si>
    <t>Иформация из сети "Интернет", сайт: ___1___</t>
  </si>
  <si>
    <t>Иформация из сети "Интернет", сайт: ___2___</t>
  </si>
  <si>
    <t>Иформация из сети "Интернет", сайт: ___3___</t>
  </si>
  <si>
    <t xml:space="preserve">Цена договора (контракта) составляет 33 000 рублей 00 копеек (тридцать три тысячи рублей 00 копеек) </t>
  </si>
  <si>
    <t>23.13.12.120</t>
  </si>
  <si>
    <t>упаковка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</si>
</sst>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</cellStyleXfs>
  <cellXfs count="66">
    <xf numFmtId="0" fontId="0" fillId="0" borderId="0" xfId="0"/>
    <xf numFmtId="0" fontId="4" fillId="0" borderId="0" xfId="6" applyFont="1"/>
    <xf numFmtId="0" fontId="6" fillId="0" borderId="0" xfId="6" applyFont="1"/>
    <xf numFmtId="0" fontId="4" fillId="0" borderId="0" xfId="6" applyFont="1" applyBorder="1"/>
    <xf numFmtId="0" fontId="7" fillId="0" borderId="1" xfId="6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center" wrapText="1"/>
    </xf>
    <xf numFmtId="2" fontId="8" fillId="0" borderId="1" xfId="6" applyNumberFormat="1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center" vertical="top" wrapText="1"/>
    </xf>
    <xf numFmtId="0" fontId="9" fillId="0" borderId="0" xfId="6" applyFont="1" applyFill="1" applyAlignment="1">
      <alignment horizontal="center" vertical="center" wrapText="1"/>
    </xf>
    <xf numFmtId="0" fontId="9" fillId="0" borderId="0" xfId="6" applyFont="1" applyFill="1" applyAlignment="1">
      <alignment vertical="center" wrapText="1"/>
    </xf>
    <xf numFmtId="0" fontId="10" fillId="0" borderId="0" xfId="6" applyFont="1" applyFill="1" applyBorder="1"/>
    <xf numFmtId="0" fontId="10" fillId="0" borderId="0" xfId="6" applyFont="1" applyFill="1"/>
    <xf numFmtId="0" fontId="8" fillId="0" borderId="0" xfId="6" applyFont="1" applyFill="1" applyAlignment="1">
      <alignment horizontal="center" vertical="center" wrapText="1"/>
    </xf>
    <xf numFmtId="0" fontId="8" fillId="0" borderId="0" xfId="6" applyFont="1" applyFill="1" applyAlignment="1">
      <alignment horizontal="left" vertical="top" wrapText="1"/>
    </xf>
    <xf numFmtId="0" fontId="8" fillId="0" borderId="0" xfId="6" applyFont="1" applyFill="1"/>
    <xf numFmtId="0" fontId="8" fillId="0" borderId="0" xfId="6" applyFont="1" applyFill="1" applyBorder="1"/>
    <xf numFmtId="0" fontId="13" fillId="0" borderId="1" xfId="6" applyFont="1" applyFill="1" applyBorder="1" applyAlignment="1">
      <alignment horizontal="center" vertical="center" wrapText="1"/>
    </xf>
    <xf numFmtId="0" fontId="13" fillId="0" borderId="4" xfId="6" applyFont="1" applyFill="1" applyBorder="1" applyAlignment="1">
      <alignment horizontal="center" vertical="center" wrapText="1"/>
    </xf>
    <xf numFmtId="0" fontId="13" fillId="0" borderId="4" xfId="6" applyFont="1" applyBorder="1" applyAlignment="1">
      <alignment horizontal="center" vertical="center" wrapText="1"/>
    </xf>
    <xf numFmtId="0" fontId="13" fillId="0" borderId="0" xfId="6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 wrapText="1"/>
    </xf>
    <xf numFmtId="4" fontId="8" fillId="0" borderId="1" xfId="6" applyNumberFormat="1" applyFont="1" applyFill="1" applyBorder="1" applyAlignment="1">
      <alignment horizontal="center" vertical="center" wrapText="1"/>
    </xf>
    <xf numFmtId="10" fontId="8" fillId="0" borderId="1" xfId="6" applyNumberFormat="1" applyFont="1" applyFill="1" applyBorder="1" applyAlignment="1">
      <alignment horizontal="center" vertical="center" wrapText="1"/>
    </xf>
    <xf numFmtId="0" fontId="8" fillId="0" borderId="0" xfId="6" applyFont="1" applyFill="1" applyBorder="1" applyAlignment="1">
      <alignment horizontal="center" vertical="center"/>
    </xf>
    <xf numFmtId="4" fontId="7" fillId="0" borderId="3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0" fontId="8" fillId="0" borderId="3" xfId="6" applyNumberFormat="1" applyFont="1" applyFill="1" applyBorder="1" applyAlignment="1">
      <alignment horizontal="center" vertical="center" wrapText="1"/>
    </xf>
    <xf numFmtId="2" fontId="8" fillId="0" borderId="3" xfId="6" applyNumberFormat="1" applyFont="1" applyFill="1" applyBorder="1" applyAlignment="1">
      <alignment horizontal="center" vertical="center" wrapText="1"/>
    </xf>
    <xf numFmtId="4" fontId="8" fillId="0" borderId="3" xfId="6" applyNumberFormat="1" applyFont="1" applyFill="1" applyBorder="1" applyAlignment="1">
      <alignment horizontal="center" vertical="center" wrapText="1"/>
    </xf>
    <xf numFmtId="0" fontId="8" fillId="0" borderId="3" xfId="6" applyFont="1" applyFill="1" applyBorder="1" applyAlignment="1">
      <alignment horizontal="center" vertical="center"/>
    </xf>
    <xf numFmtId="43" fontId="7" fillId="0" borderId="1" xfId="7" applyFont="1" applyFill="1" applyBorder="1" applyAlignment="1">
      <alignment horizontal="center" vertical="center" wrapText="1"/>
    </xf>
    <xf numFmtId="0" fontId="8" fillId="0" borderId="1" xfId="6" applyFont="1" applyFill="1" applyBorder="1"/>
    <xf numFmtId="0" fontId="8" fillId="0" borderId="0" xfId="6" applyFont="1"/>
    <xf numFmtId="0" fontId="7" fillId="0" borderId="0" xfId="6" applyFont="1" applyAlignment="1">
      <alignment horizontal="center"/>
    </xf>
    <xf numFmtId="0" fontId="8" fillId="0" borderId="0" xfId="6" applyFont="1" applyAlignment="1">
      <alignment horizontal="left"/>
    </xf>
    <xf numFmtId="0" fontId="8" fillId="0" borderId="0" xfId="6" applyFont="1" applyBorder="1"/>
    <xf numFmtId="4" fontId="7" fillId="0" borderId="3" xfId="6" applyNumberFormat="1" applyFont="1" applyFill="1" applyBorder="1" applyAlignment="1">
      <alignment horizontal="center" vertical="center" wrapText="1"/>
    </xf>
    <xf numFmtId="0" fontId="4" fillId="2" borderId="4" xfId="6" applyFont="1" applyFill="1" applyBorder="1" applyAlignment="1">
      <alignment vertical="center" wrapText="1"/>
    </xf>
    <xf numFmtId="4" fontId="4" fillId="2" borderId="1" xfId="6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6" applyFont="1" applyFill="1" applyBorder="1" applyAlignment="1">
      <alignment horizontal="center" vertical="top" wrapText="1"/>
    </xf>
    <xf numFmtId="1" fontId="8" fillId="0" borderId="1" xfId="6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 wrapText="1"/>
    </xf>
    <xf numFmtId="0" fontId="8" fillId="0" borderId="0" xfId="6" applyFont="1" applyAlignment="1">
      <alignment horizontal="left"/>
    </xf>
    <xf numFmtId="0" fontId="8" fillId="0" borderId="3" xfId="6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center" vertical="center" wrapText="1"/>
    </xf>
    <xf numFmtId="0" fontId="7" fillId="0" borderId="0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 wrapText="1"/>
    </xf>
    <xf numFmtId="0" fontId="7" fillId="0" borderId="3" xfId="6" applyFont="1" applyFill="1" applyBorder="1" applyAlignment="1">
      <alignment horizontal="center" vertical="center" wrapText="1"/>
    </xf>
    <xf numFmtId="0" fontId="7" fillId="0" borderId="2" xfId="6" applyFont="1" applyFill="1" applyBorder="1" applyAlignment="1">
      <alignment horizontal="center" vertical="center" wrapText="1"/>
    </xf>
    <xf numFmtId="0" fontId="14" fillId="2" borderId="0" xfId="6" applyFont="1" applyFill="1" applyAlignment="1">
      <alignment horizontal="left"/>
    </xf>
    <xf numFmtId="0" fontId="8" fillId="0" borderId="0" xfId="6" applyFont="1" applyAlignment="1">
      <alignment horizontal="center"/>
    </xf>
    <xf numFmtId="4" fontId="7" fillId="0" borderId="1" xfId="6" applyNumberFormat="1" applyFont="1" applyFill="1" applyBorder="1" applyAlignment="1" applyProtection="1">
      <alignment horizontal="right" vertical="center" wrapText="1"/>
      <protection locked="0"/>
    </xf>
    <xf numFmtId="0" fontId="4" fillId="2" borderId="0" xfId="6" applyFont="1" applyFill="1" applyAlignment="1">
      <alignment horizontal="center"/>
    </xf>
    <xf numFmtId="0" fontId="8" fillId="0" borderId="0" xfId="6" applyFont="1" applyFill="1" applyBorder="1" applyAlignment="1">
      <alignment horizontal="left"/>
    </xf>
    <xf numFmtId="0" fontId="14" fillId="2" borderId="0" xfId="6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center" vertical="center" wrapText="1"/>
    </xf>
    <xf numFmtId="0" fontId="9" fillId="0" borderId="0" xfId="6" applyFont="1" applyFill="1" applyAlignment="1">
      <alignment horizontal="center" vertical="top" wrapText="1"/>
    </xf>
    <xf numFmtId="0" fontId="8" fillId="0" borderId="0" xfId="6" applyFont="1" applyFill="1" applyAlignment="1">
      <alignment horizontal="left" vertical="top" wrapText="1"/>
    </xf>
    <xf numFmtId="0" fontId="7" fillId="0" borderId="1" xfId="6" applyFont="1" applyFill="1" applyBorder="1" applyAlignment="1">
      <alignment horizontal="center" vertical="center" wrapText="1"/>
    </xf>
    <xf numFmtId="0" fontId="7" fillId="0" borderId="3" xfId="6" applyFont="1" applyFill="1" applyBorder="1" applyAlignment="1">
      <alignment vertical="center" wrapText="1"/>
    </xf>
    <xf numFmtId="0" fontId="11" fillId="0" borderId="2" xfId="0" applyFont="1" applyBorder="1" applyAlignment="1">
      <alignment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</xdr:row>
      <xdr:rowOff>790575</xdr:rowOff>
    </xdr:from>
    <xdr:to>
      <xdr:col>10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157841</xdr:colOff>
      <xdr:row>5</xdr:row>
      <xdr:rowOff>560295</xdr:rowOff>
    </xdr:from>
    <xdr:to>
      <xdr:col>12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13</xdr:col>
      <xdr:colOff>234204</xdr:colOff>
      <xdr:row>5</xdr:row>
      <xdr:rowOff>838760</xdr:rowOff>
    </xdr:from>
    <xdr:to>
      <xdr:col>13</xdr:col>
      <xdr:colOff>732854</xdr:colOff>
      <xdr:row>5</xdr:row>
      <xdr:rowOff>1085850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1645154" y="3372410"/>
          <a:ext cx="498650" cy="247090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 editAs="oneCell">
    <xdr:from>
      <xdr:col>5</xdr:col>
      <xdr:colOff>190500</xdr:colOff>
      <xdr:row>5</xdr:row>
      <xdr:rowOff>66675</xdr:rowOff>
    </xdr:from>
    <xdr:to>
      <xdr:col>5</xdr:col>
      <xdr:colOff>704850</xdr:colOff>
      <xdr:row>5</xdr:row>
      <xdr:rowOff>533400</xdr:rowOff>
    </xdr:to>
    <xdr:pic>
      <xdr:nvPicPr>
        <xdr:cNvPr id="6" name="Рисунок 13">
          <a:extLst>
            <a:ext uri="{FF2B5EF4-FFF2-40B4-BE49-F238E27FC236}">
              <a16:creationId xmlns:a16="http://schemas.microsoft.com/office/drawing/2014/main" id="{FBE4A039-7079-4439-A8A5-95DEBC46F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5057775" y="2600325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4"/>
  <sheetViews>
    <sheetView tabSelected="1" view="pageBreakPreview" zoomScaleNormal="100" zoomScaleSheetLayoutView="100" workbookViewId="0">
      <selection activeCell="F12" sqref="F12:I12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5" width="15.7109375" style="1" customWidth="1"/>
    <col min="6" max="6" width="12.7109375" style="1" customWidth="1"/>
    <col min="7" max="7" width="7.85546875" style="1" customWidth="1"/>
    <col min="8" max="8" width="8.85546875" style="1" customWidth="1"/>
    <col min="9" max="9" width="9.42578125" style="1" customWidth="1"/>
    <col min="10" max="10" width="18.140625" style="1" customWidth="1"/>
    <col min="11" max="11" width="16.85546875" style="1" customWidth="1"/>
    <col min="12" max="14" width="14.7109375" style="1" customWidth="1"/>
    <col min="15" max="17" width="12.85546875" style="1" customWidth="1"/>
    <col min="18" max="18" width="15.5703125" style="3" customWidth="1"/>
    <col min="19" max="16384" width="7.5703125" style="1"/>
  </cols>
  <sheetData>
    <row r="1" spans="1:18" s="2" customFormat="1" ht="15.75" customHeight="1" x14ac:dyDescent="0.25">
      <c r="A1" s="60" t="s">
        <v>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8"/>
      <c r="M1" s="8"/>
      <c r="N1" s="8"/>
      <c r="O1" s="9"/>
      <c r="P1" s="9"/>
      <c r="Q1" s="9"/>
      <c r="R1" s="10"/>
    </row>
    <row r="2" spans="1:18" s="2" customFormat="1" ht="14.25" customHeight="1" x14ac:dyDescent="0.25">
      <c r="A2" s="60" t="s">
        <v>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8"/>
      <c r="M2" s="8"/>
      <c r="N2" s="8"/>
      <c r="O2" s="9"/>
      <c r="P2" s="9"/>
      <c r="Q2" s="9"/>
      <c r="R2" s="10"/>
    </row>
    <row r="3" spans="1:18" s="2" customFormat="1" ht="18.75" customHeight="1" x14ac:dyDescent="0.25">
      <c r="A3" s="61" t="s">
        <v>26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7"/>
      <c r="M3" s="7"/>
      <c r="N3" s="7"/>
      <c r="O3" s="11"/>
      <c r="P3" s="11"/>
      <c r="Q3" s="11"/>
      <c r="R3" s="10"/>
    </row>
    <row r="4" spans="1:18" ht="79.5" customHeight="1" x14ac:dyDescent="0.2">
      <c r="A4" s="12"/>
      <c r="B4" s="62" t="s">
        <v>13</v>
      </c>
      <c r="C4" s="62"/>
      <c r="D4" s="62"/>
      <c r="E4" s="62"/>
      <c r="F4" s="62"/>
      <c r="G4" s="62"/>
      <c r="H4" s="62"/>
      <c r="I4" s="62"/>
      <c r="J4" s="62"/>
      <c r="K4" s="62"/>
      <c r="L4" s="13"/>
      <c r="M4" s="13"/>
      <c r="N4" s="13"/>
      <c r="O4" s="14"/>
      <c r="P4" s="14"/>
      <c r="Q4" s="14"/>
      <c r="R4" s="15"/>
    </row>
    <row r="5" spans="1:18" ht="40.700000000000003" customHeight="1" x14ac:dyDescent="0.2">
      <c r="A5" s="44" t="s">
        <v>0</v>
      </c>
      <c r="B5" s="63" t="s">
        <v>1</v>
      </c>
      <c r="C5" s="63" t="s">
        <v>2</v>
      </c>
      <c r="D5" s="63"/>
      <c r="E5" s="63"/>
      <c r="F5" s="64"/>
      <c r="G5" s="50" t="s">
        <v>11</v>
      </c>
      <c r="H5" s="63" t="s">
        <v>10</v>
      </c>
      <c r="I5" s="63" t="s">
        <v>23</v>
      </c>
      <c r="J5" s="50" t="s">
        <v>24</v>
      </c>
      <c r="K5" s="63" t="s">
        <v>25</v>
      </c>
      <c r="L5" s="47" t="s">
        <v>12</v>
      </c>
      <c r="M5" s="47"/>
      <c r="N5" s="47"/>
      <c r="O5" s="44" t="s">
        <v>7</v>
      </c>
      <c r="P5" s="48" t="s">
        <v>3</v>
      </c>
      <c r="Q5" s="49"/>
      <c r="R5" s="46"/>
    </row>
    <row r="6" spans="1:18" ht="85.5" customHeight="1" x14ac:dyDescent="0.2">
      <c r="A6" s="45"/>
      <c r="B6" s="63"/>
      <c r="C6" s="39" t="s">
        <v>28</v>
      </c>
      <c r="D6" s="4" t="s">
        <v>29</v>
      </c>
      <c r="E6" s="4" t="s">
        <v>30</v>
      </c>
      <c r="F6" s="65"/>
      <c r="G6" s="51"/>
      <c r="H6" s="63"/>
      <c r="I6" s="63"/>
      <c r="J6" s="51"/>
      <c r="K6" s="63"/>
      <c r="L6" s="4" t="s">
        <v>8</v>
      </c>
      <c r="M6" s="4" t="s">
        <v>9</v>
      </c>
      <c r="N6" s="4" t="s">
        <v>14</v>
      </c>
      <c r="O6" s="45"/>
      <c r="P6" s="48"/>
      <c r="Q6" s="49"/>
      <c r="R6" s="46"/>
    </row>
    <row r="7" spans="1:18" ht="15.75" customHeight="1" x14ac:dyDescent="0.2">
      <c r="A7" s="16">
        <v>1</v>
      </c>
      <c r="B7" s="17">
        <v>2</v>
      </c>
      <c r="C7" s="16">
        <v>3</v>
      </c>
      <c r="D7" s="16">
        <v>4</v>
      </c>
      <c r="E7" s="17">
        <v>5</v>
      </c>
      <c r="F7" s="18">
        <v>6</v>
      </c>
      <c r="G7" s="17">
        <v>7</v>
      </c>
      <c r="H7" s="16">
        <v>8</v>
      </c>
      <c r="I7" s="16">
        <v>9</v>
      </c>
      <c r="J7" s="17">
        <v>10</v>
      </c>
      <c r="K7" s="16">
        <v>11</v>
      </c>
      <c r="L7" s="16">
        <v>12</v>
      </c>
      <c r="M7" s="17">
        <v>13</v>
      </c>
      <c r="N7" s="16">
        <v>14</v>
      </c>
      <c r="O7" s="16">
        <v>15</v>
      </c>
      <c r="P7" s="16">
        <v>16</v>
      </c>
      <c r="Q7" s="19"/>
      <c r="R7" s="19"/>
    </row>
    <row r="8" spans="1:18" ht="66.75" customHeight="1" x14ac:dyDescent="0.2">
      <c r="A8" s="20">
        <v>1</v>
      </c>
      <c r="B8" s="37" t="s">
        <v>27</v>
      </c>
      <c r="C8" s="38">
        <v>1650</v>
      </c>
      <c r="D8" s="38">
        <v>1702</v>
      </c>
      <c r="E8" s="38">
        <v>2098</v>
      </c>
      <c r="F8" s="21">
        <f>SUM(C8:E8)</f>
        <v>5450</v>
      </c>
      <c r="G8" s="5" t="s">
        <v>33</v>
      </c>
      <c r="H8" s="40">
        <v>20</v>
      </c>
      <c r="I8" s="40">
        <v>3</v>
      </c>
      <c r="J8" s="21">
        <f>MIN(C8:E8)</f>
        <v>1650</v>
      </c>
      <c r="K8" s="21">
        <f>MIN(C9:E9)</f>
        <v>33000</v>
      </c>
      <c r="L8" s="21">
        <f>ROUND((AVERAGE(C8:E8)),2)</f>
        <v>1816.67</v>
      </c>
      <c r="M8" s="6">
        <f>ROUND(_xlfn.STDEV.S(C8:E8),2)</f>
        <v>245.03</v>
      </c>
      <c r="N8" s="22">
        <f>M8/L8</f>
        <v>0.13487865159880441</v>
      </c>
      <c r="O8" s="42" t="s">
        <v>32</v>
      </c>
      <c r="P8" s="41">
        <v>340</v>
      </c>
      <c r="Q8" s="23"/>
      <c r="R8" s="23"/>
    </row>
    <row r="9" spans="1:18" ht="16.5" customHeight="1" x14ac:dyDescent="0.2">
      <c r="A9" s="58" t="s">
        <v>16</v>
      </c>
      <c r="B9" s="59"/>
      <c r="C9" s="24">
        <f>C8*H8</f>
        <v>33000</v>
      </c>
      <c r="D9" s="24">
        <f>D8*H8</f>
        <v>34040</v>
      </c>
      <c r="E9" s="24">
        <f>E8*H8</f>
        <v>41960</v>
      </c>
      <c r="F9" s="24"/>
      <c r="G9" s="25"/>
      <c r="H9" s="26"/>
      <c r="I9" s="27"/>
      <c r="J9" s="28"/>
      <c r="K9" s="36">
        <f>MIN(C9:E9)</f>
        <v>33000</v>
      </c>
      <c r="L9" s="27"/>
      <c r="M9" s="27"/>
      <c r="N9" s="22"/>
      <c r="O9" s="29"/>
      <c r="P9" s="29"/>
      <c r="Q9" s="23"/>
      <c r="R9" s="23"/>
    </row>
    <row r="10" spans="1:18" ht="17.45" customHeight="1" x14ac:dyDescent="0.2">
      <c r="A10" s="54" t="s">
        <v>4</v>
      </c>
      <c r="B10" s="54"/>
      <c r="C10" s="54"/>
      <c r="D10" s="54"/>
      <c r="E10" s="54"/>
      <c r="F10" s="54"/>
      <c r="G10" s="54"/>
      <c r="H10" s="54"/>
      <c r="I10" s="54"/>
      <c r="J10" s="54"/>
      <c r="K10" s="30">
        <f>SUM(K8:K8)</f>
        <v>33000</v>
      </c>
      <c r="L10" s="30"/>
      <c r="M10" s="30"/>
      <c r="N10" s="30"/>
      <c r="O10" s="31"/>
      <c r="P10" s="31"/>
      <c r="Q10" s="15"/>
      <c r="R10" s="15"/>
    </row>
    <row r="11" spans="1:18" ht="26.25" customHeight="1" x14ac:dyDescent="0.2">
      <c r="A11" s="56" t="s">
        <v>31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</row>
    <row r="12" spans="1:18" ht="30.75" customHeight="1" x14ac:dyDescent="0.2">
      <c r="A12" s="57" t="s">
        <v>17</v>
      </c>
      <c r="B12" s="57"/>
      <c r="C12" s="55" t="s">
        <v>18</v>
      </c>
      <c r="D12" s="55"/>
      <c r="E12" s="55"/>
      <c r="F12" s="57" t="s">
        <v>19</v>
      </c>
      <c r="G12" s="57"/>
      <c r="H12" s="57"/>
      <c r="I12" s="57"/>
      <c r="J12" s="52" t="s">
        <v>20</v>
      </c>
      <c r="K12" s="52"/>
      <c r="L12" s="53"/>
      <c r="M12" s="53"/>
      <c r="N12" s="14"/>
      <c r="O12" s="14"/>
      <c r="P12" s="14"/>
      <c r="Q12" s="14"/>
      <c r="R12" s="15"/>
    </row>
    <row r="13" spans="1:18" ht="28.5" customHeight="1" x14ac:dyDescent="0.2">
      <c r="A13" s="57" t="s">
        <v>21</v>
      </c>
      <c r="B13" s="57"/>
      <c r="C13" s="55" t="s">
        <v>15</v>
      </c>
      <c r="D13" s="55"/>
      <c r="E13" s="55"/>
      <c r="F13" s="57" t="s">
        <v>19</v>
      </c>
      <c r="G13" s="57"/>
      <c r="H13" s="57"/>
      <c r="I13" s="57"/>
      <c r="J13" s="52" t="s">
        <v>22</v>
      </c>
      <c r="K13" s="52"/>
      <c r="L13" s="14"/>
      <c r="M13" s="14"/>
      <c r="N13" s="14"/>
      <c r="O13" s="14"/>
      <c r="P13" s="14"/>
      <c r="Q13" s="14"/>
      <c r="R13" s="15"/>
    </row>
    <row r="14" spans="1:18" x14ac:dyDescent="0.2">
      <c r="A14" s="32"/>
      <c r="B14" s="33"/>
      <c r="C14" s="43"/>
      <c r="D14" s="43"/>
      <c r="E14" s="43"/>
      <c r="F14" s="34"/>
      <c r="G14" s="34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5"/>
    </row>
  </sheetData>
  <sheetProtection formatCells="0" insertRows="0" deleteRows="0"/>
  <mergeCells count="31">
    <mergeCell ref="A9:B9"/>
    <mergeCell ref="C12:E12"/>
    <mergeCell ref="F12:I12"/>
    <mergeCell ref="A2:K2"/>
    <mergeCell ref="A1:K1"/>
    <mergeCell ref="A3:K3"/>
    <mergeCell ref="B4:K4"/>
    <mergeCell ref="A5:A6"/>
    <mergeCell ref="B5:B6"/>
    <mergeCell ref="C5:E5"/>
    <mergeCell ref="H5:H6"/>
    <mergeCell ref="I5:I6"/>
    <mergeCell ref="J5:J6"/>
    <mergeCell ref="F5:F6"/>
    <mergeCell ref="K5:K6"/>
    <mergeCell ref="C14:E14"/>
    <mergeCell ref="O5:O6"/>
    <mergeCell ref="R5:R6"/>
    <mergeCell ref="L5:N5"/>
    <mergeCell ref="P5:P6"/>
    <mergeCell ref="Q5:Q6"/>
    <mergeCell ref="G5:G6"/>
    <mergeCell ref="J12:K12"/>
    <mergeCell ref="L12:M12"/>
    <mergeCell ref="A10:J10"/>
    <mergeCell ref="C13:E13"/>
    <mergeCell ref="A11:R11"/>
    <mergeCell ref="A12:B12"/>
    <mergeCell ref="F13:I13"/>
    <mergeCell ref="J13:K13"/>
    <mergeCell ref="A13:B13"/>
  </mergeCells>
  <conditionalFormatting sqref="N8:N9">
    <cfRule type="cellIs" dxfId="1" priority="3" operator="greaterThan">
      <formula>0.33</formula>
    </cfRule>
  </conditionalFormatting>
  <conditionalFormatting sqref="R8">
    <cfRule type="cellIs" dxfId="0" priority="2" operator="greaterThan">
      <formula>33</formula>
    </cfRule>
  </conditionalFormatting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Яценко Николай Константинович</cp:lastModifiedBy>
  <cp:lastPrinted>2026-02-20T11:52:15Z</cp:lastPrinted>
  <dcterms:created xsi:type="dcterms:W3CDTF">2016-05-13T09:47:52Z</dcterms:created>
  <dcterms:modified xsi:type="dcterms:W3CDTF">2026-04-07T09:27:26Z</dcterms:modified>
</cp:coreProperties>
</file>