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\\10.100.0.75\net\KTO\ЗАКУПКИ\АУКЦИОНЫ 2026\Электронный магазин\Хозтовары ЖК\"/>
    </mc:Choice>
  </mc:AlternateContent>
  <bookViews>
    <workbookView xWindow="0" yWindow="0" windowWidth="28800" windowHeight="11775"/>
  </bookViews>
  <sheets>
    <sheet name="После изменения пред.цен" sheetId="33" r:id="rId1"/>
  </sheets>
  <definedNames>
    <definedName name="__bookmark_1">#REF!</definedName>
    <definedName name="фыв">#REF!</definedName>
    <definedName name="ЦВ">#REF!</definedName>
    <definedName name="цывфывафы">#REF!</definedName>
    <definedName name="ывапы">#REF!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66" i="33" l="1"/>
  <c r="O6" i="33"/>
  <c r="O9" i="33"/>
  <c r="O12" i="33"/>
  <c r="O15" i="33"/>
  <c r="O18" i="33"/>
  <c r="O21" i="33"/>
  <c r="O24" i="33"/>
  <c r="O27" i="33"/>
  <c r="O30" i="33"/>
  <c r="O33" i="33"/>
  <c r="O36" i="33"/>
  <c r="O39" i="33"/>
  <c r="O42" i="33"/>
  <c r="O45" i="33"/>
  <c r="O48" i="33"/>
  <c r="O51" i="33"/>
  <c r="O54" i="33"/>
  <c r="O57" i="33"/>
  <c r="O60" i="33"/>
  <c r="O63" i="33"/>
  <c r="O3" i="33"/>
  <c r="N63" i="33"/>
  <c r="I63" i="33"/>
  <c r="G63" i="33"/>
  <c r="N60" i="33"/>
  <c r="I60" i="33"/>
  <c r="G60" i="33"/>
  <c r="N57" i="33"/>
  <c r="I57" i="33"/>
  <c r="G57" i="33"/>
  <c r="H57" i="33" s="1"/>
  <c r="N54" i="33"/>
  <c r="I54" i="33"/>
  <c r="G54" i="33"/>
  <c r="H54" i="33" s="1"/>
  <c r="N51" i="33"/>
  <c r="I51" i="33"/>
  <c r="G51" i="33"/>
  <c r="N48" i="33"/>
  <c r="I48" i="33"/>
  <c r="G48" i="33"/>
  <c r="H48" i="33" s="1"/>
  <c r="N45" i="33"/>
  <c r="I45" i="33"/>
  <c r="G45" i="33"/>
  <c r="N42" i="33"/>
  <c r="I42" i="33"/>
  <c r="G42" i="33"/>
  <c r="N39" i="33"/>
  <c r="I39" i="33"/>
  <c r="G39" i="33"/>
  <c r="H39" i="33" s="1"/>
  <c r="N36" i="33"/>
  <c r="I36" i="33"/>
  <c r="G36" i="33"/>
  <c r="H36" i="33" s="1"/>
  <c r="N33" i="33"/>
  <c r="I33" i="33"/>
  <c r="G33" i="33"/>
  <c r="H33" i="33" s="1"/>
  <c r="N30" i="33"/>
  <c r="I30" i="33"/>
  <c r="G30" i="33"/>
  <c r="H30" i="33" s="1"/>
  <c r="N27" i="33"/>
  <c r="I27" i="33"/>
  <c r="G27" i="33"/>
  <c r="H27" i="33" s="1"/>
  <c r="N24" i="33"/>
  <c r="I24" i="33"/>
  <c r="G24" i="33"/>
  <c r="H24" i="33" s="1"/>
  <c r="N21" i="33"/>
  <c r="I21" i="33"/>
  <c r="G21" i="33"/>
  <c r="H21" i="33" s="1"/>
  <c r="N18" i="33"/>
  <c r="I18" i="33"/>
  <c r="G18" i="33"/>
  <c r="N12" i="33"/>
  <c r="I12" i="33"/>
  <c r="G12" i="33"/>
  <c r="N6" i="33"/>
  <c r="N9" i="33"/>
  <c r="N15" i="33"/>
  <c r="N3" i="33"/>
  <c r="H18" i="33" l="1"/>
  <c r="H12" i="33"/>
  <c r="H45" i="33"/>
  <c r="H42" i="33"/>
  <c r="H63" i="33"/>
  <c r="H60" i="33"/>
  <c r="H51" i="33"/>
  <c r="I15" i="33"/>
  <c r="G15" i="33"/>
  <c r="I9" i="33"/>
  <c r="G9" i="33"/>
  <c r="I6" i="33"/>
  <c r="G6" i="33"/>
  <c r="H6" i="33" s="1"/>
  <c r="I3" i="33"/>
  <c r="G3" i="33"/>
  <c r="H15" i="33" l="1"/>
  <c r="H3" i="33"/>
  <c r="H9" i="33"/>
</calcChain>
</file>

<file path=xl/sharedStrings.xml><?xml version="1.0" encoding="utf-8"?>
<sst xmlns="http://schemas.openxmlformats.org/spreadsheetml/2006/main" count="141" uniqueCount="55">
  <si>
    <t>ШТ</t>
  </si>
  <si>
    <t>Единица измерения</t>
  </si>
  <si>
    <t>№№</t>
  </si>
  <si>
    <t>ККН</t>
  </si>
  <si>
    <t xml:space="preserve">Наименование </t>
  </si>
  <si>
    <t>Источник ценовой информации</t>
  </si>
  <si>
    <t>Цена, руб.</t>
  </si>
  <si>
    <t>Среднеквадратичное отклонение</t>
  </si>
  <si>
    <t>Коэффициент вариации</t>
  </si>
  <si>
    <t>Итого по позиции , руб</t>
  </si>
  <si>
    <t>Коммерческое предложение №1</t>
  </si>
  <si>
    <t>Коммерческое предложение №2</t>
  </si>
  <si>
    <t>Коммерческое предложение №3</t>
  </si>
  <si>
    <t>Средняя цена за ед. включая НДС, руб.</t>
  </si>
  <si>
    <t>Предельная цена, руб.</t>
  </si>
  <si>
    <t>Цена единицы продукции, принятая для расчета НМЦК, руб.</t>
  </si>
  <si>
    <t>ВСЕГО</t>
  </si>
  <si>
    <t>ЖК11</t>
  </si>
  <si>
    <t>ЖК15</t>
  </si>
  <si>
    <t>17.22.11.130-006</t>
  </si>
  <si>
    <t xml:space="preserve">Бумажные полотенца для диспенсера (1-слойные,V-сложения,250л) </t>
  </si>
  <si>
    <t>пачка</t>
  </si>
  <si>
    <t>Насадка МОП (карман-язык,микрофибра с мягким абразивом,40*11см</t>
  </si>
  <si>
    <t>Перчатки хозяйственные резиновые латекс хлопковое напыление     р-р М</t>
  </si>
  <si>
    <t>Перчатки хозяйственные резиновые латекс хлопковое напыление     р-р L</t>
  </si>
  <si>
    <t>Салфетки хозяйственные спанлейс 200л/рул</t>
  </si>
  <si>
    <t>рулон</t>
  </si>
  <si>
    <t>Салфетки для уборки</t>
  </si>
  <si>
    <t>упак</t>
  </si>
  <si>
    <t>Ручка для швабры , алюминиевый корпус,без резьбы,140см, цвет синий</t>
  </si>
  <si>
    <t>Ручка для швабры , алюминиевый корпус,без резьбы,140см, цвет зеленый</t>
  </si>
  <si>
    <t>Ручка для швабры , алюминиевый корпус,без резьбы,140см, цвет красный</t>
  </si>
  <si>
    <t>Держатель мопа зеленый 40 см</t>
  </si>
  <si>
    <t>Держатель мопа желтый 40 см</t>
  </si>
  <si>
    <t>Держатель мопа красный 40 см</t>
  </si>
  <si>
    <t>Держатель мопа синий 40 см</t>
  </si>
  <si>
    <t xml:space="preserve">Ведро желтое для уборки м 15л </t>
  </si>
  <si>
    <t>Губки для посуды (10шт)</t>
  </si>
  <si>
    <t>Швабра плоская с насадкой из микрофибры, 40см, желтая</t>
  </si>
  <si>
    <t>Швабра для пола с насадкой из микрофибры,зеленая</t>
  </si>
  <si>
    <t>набор</t>
  </si>
  <si>
    <t>Швабра для пола с шенилловой насадкой (фиолетовая)</t>
  </si>
  <si>
    <t>Ведро желтое 9,5л</t>
  </si>
  <si>
    <t>Ведро зеленое 9,5л</t>
  </si>
  <si>
    <t>13.92.29.110-092</t>
  </si>
  <si>
    <t>22.19.60.114-005</t>
  </si>
  <si>
    <t>22.19.60.114-004</t>
  </si>
  <si>
    <t>13.95.10.190-002</t>
  </si>
  <si>
    <t>13.92.29.110-008</t>
  </si>
  <si>
    <t>32.91.11.000-003</t>
  </si>
  <si>
    <t>22.29.23.120-046</t>
  </si>
  <si>
    <t>22.29.23.120-002</t>
  </si>
  <si>
    <t>22.29.23.120-048</t>
  </si>
  <si>
    <t>32.91.19.190</t>
  </si>
  <si>
    <t>Ручка для швабры , алюминиевый корпус,без резьбы,140см, цвет желтый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</si>
</sst>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р_._-;\-* #,##0.00_р_._-;_-* &quot;-&quot;??_р_._-;_-@_-"/>
  </numFmts>
  <fonts count="25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2"/>
      <charset val="204"/>
    </font>
    <font>
      <sz val="11"/>
      <color theme="1"/>
      <name val="Times New Roman"/>
      <family val="2"/>
      <charset val="204"/>
    </font>
    <font>
      <sz val="11"/>
      <color theme="1"/>
      <name val="Times New Roman"/>
      <family val="2"/>
      <charset val="204"/>
    </font>
    <font>
      <sz val="11"/>
      <color theme="1"/>
      <name val="Times New Roman"/>
      <family val="2"/>
      <charset val="204"/>
    </font>
    <font>
      <sz val="11"/>
      <color theme="1"/>
      <name val="Times New Roman"/>
      <family val="2"/>
      <charset val="204"/>
    </font>
    <font>
      <sz val="11"/>
      <color theme="1"/>
      <name val="Times New Roman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Arial Cyr"/>
      <family val="2"/>
      <charset val="204"/>
    </font>
    <font>
      <u/>
      <sz val="11"/>
      <color theme="10"/>
      <name val="Calibri"/>
      <family val="2"/>
      <charset val="204"/>
      <scheme val="minor"/>
    </font>
    <font>
      <sz val="11"/>
      <color theme="1"/>
      <name val="Times New Roman"/>
      <family val="2"/>
      <charset val="204"/>
    </font>
    <font>
      <sz val="11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8"/>
      <name val="Arial"/>
      <family val="2"/>
    </font>
    <font>
      <sz val="10"/>
      <name val="Arial"/>
      <family val="2"/>
      <charset val="204"/>
    </font>
    <font>
      <sz val="11"/>
      <color rgb="FF006100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78">
    <xf numFmtId="0" fontId="0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10" fillId="0" borderId="0"/>
    <xf numFmtId="0" fontId="7" fillId="0" borderId="0"/>
    <xf numFmtId="0" fontId="11" fillId="0" borderId="0" applyNumberFormat="0" applyFill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 applyNumberFormat="0" applyFill="0" applyBorder="0" applyAlignment="0" applyProtection="0"/>
    <xf numFmtId="0" fontId="12" fillId="0" borderId="0"/>
    <xf numFmtId="0" fontId="7" fillId="0" borderId="0"/>
    <xf numFmtId="0" fontId="8" fillId="0" borderId="0"/>
    <xf numFmtId="0" fontId="7" fillId="0" borderId="0"/>
    <xf numFmtId="0" fontId="13" fillId="0" borderId="0"/>
    <xf numFmtId="0" fontId="14" fillId="0" borderId="0"/>
    <xf numFmtId="0" fontId="6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10" fillId="0" borderId="0"/>
    <xf numFmtId="0" fontId="15" fillId="0" borderId="0"/>
    <xf numFmtId="0" fontId="7" fillId="0" borderId="0"/>
    <xf numFmtId="0" fontId="16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 applyNumberForma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8" fillId="0" borderId="0"/>
    <xf numFmtId="0" fontId="7" fillId="0" borderId="0"/>
    <xf numFmtId="0" fontId="7" fillId="0" borderId="0"/>
    <xf numFmtId="0" fontId="17" fillId="2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2" fillId="0" borderId="0"/>
    <xf numFmtId="0" fontId="1" fillId="0" borderId="0"/>
  </cellStyleXfs>
  <cellXfs count="43">
    <xf numFmtId="0" fontId="0" fillId="0" borderId="0" xfId="0"/>
    <xf numFmtId="0" fontId="0" fillId="0" borderId="0" xfId="0" applyFill="1"/>
    <xf numFmtId="0" fontId="23" fillId="0" borderId="1" xfId="0" applyFont="1" applyFill="1" applyBorder="1" applyAlignment="1">
      <alignment horizontal="center" vertical="center" wrapText="1"/>
    </xf>
    <xf numFmtId="2" fontId="23" fillId="3" borderId="1" xfId="0" applyNumberFormat="1" applyFont="1" applyFill="1" applyBorder="1" applyAlignment="1">
      <alignment horizontal="center" vertical="center" wrapText="1"/>
    </xf>
    <xf numFmtId="0" fontId="21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0" fillId="3" borderId="0" xfId="0" applyFill="1"/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23" fillId="5" borderId="1" xfId="0" applyFont="1" applyFill="1" applyBorder="1" applyAlignment="1">
      <alignment horizontal="center" vertical="center" wrapText="1"/>
    </xf>
    <xf numFmtId="0" fontId="0" fillId="5" borderId="0" xfId="0" applyFill="1"/>
    <xf numFmtId="4" fontId="19" fillId="3" borderId="0" xfId="0" applyNumberFormat="1" applyFont="1" applyFill="1"/>
    <xf numFmtId="0" fontId="0" fillId="4" borderId="0" xfId="0" applyFill="1"/>
    <xf numFmtId="4" fontId="19" fillId="0" borderId="0" xfId="0" applyNumberFormat="1" applyFont="1" applyFill="1"/>
    <xf numFmtId="0" fontId="21" fillId="4" borderId="1" xfId="0" applyNumberFormat="1" applyFont="1" applyFill="1" applyBorder="1" applyAlignment="1">
      <alignment horizontal="center" vertical="center" wrapText="1"/>
    </xf>
    <xf numFmtId="2" fontId="20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2" fontId="9" fillId="0" borderId="1" xfId="0" applyNumberFormat="1" applyFont="1" applyFill="1" applyBorder="1" applyAlignment="1">
      <alignment horizontal="center" vertical="center" wrapText="1"/>
    </xf>
    <xf numFmtId="2" fontId="9" fillId="0" borderId="1" xfId="0" applyNumberFormat="1" applyFont="1" applyFill="1" applyBorder="1" applyAlignment="1">
      <alignment horizontal="center" vertical="center" wrapText="1"/>
    </xf>
    <xf numFmtId="4" fontId="24" fillId="3" borderId="1" xfId="0" applyNumberFormat="1" applyFont="1" applyFill="1" applyBorder="1" applyAlignment="1">
      <alignment horizontal="center" vertical="center" wrapText="1"/>
    </xf>
    <xf numFmtId="2" fontId="22" fillId="0" borderId="1" xfId="0" applyNumberFormat="1" applyFont="1" applyFill="1" applyBorder="1" applyAlignment="1">
      <alignment horizontal="center" vertical="center" wrapText="1"/>
    </xf>
    <xf numFmtId="2" fontId="22" fillId="4" borderId="3" xfId="0" applyNumberFormat="1" applyFont="1" applyFill="1" applyBorder="1" applyAlignment="1">
      <alignment horizontal="center" vertical="center" wrapText="1"/>
    </xf>
    <xf numFmtId="2" fontId="22" fillId="4" borderId="2" xfId="0" applyNumberFormat="1" applyFont="1" applyFill="1" applyBorder="1" applyAlignment="1">
      <alignment horizontal="center" vertical="center" wrapText="1"/>
    </xf>
    <xf numFmtId="2" fontId="22" fillId="4" borderId="4" xfId="0" applyNumberFormat="1" applyFont="1" applyFill="1" applyBorder="1" applyAlignment="1">
      <alignment horizontal="center" vertical="center" wrapText="1"/>
    </xf>
    <xf numFmtId="2" fontId="22" fillId="0" borderId="3" xfId="0" applyNumberFormat="1" applyFont="1" applyFill="1" applyBorder="1" applyAlignment="1">
      <alignment horizontal="center" vertical="center" wrapText="1"/>
    </xf>
    <xf numFmtId="2" fontId="22" fillId="0" borderId="2" xfId="0" applyNumberFormat="1" applyFont="1" applyFill="1" applyBorder="1" applyAlignment="1">
      <alignment horizontal="center" vertical="center" wrapText="1"/>
    </xf>
    <xf numFmtId="2" fontId="22" fillId="0" borderId="4" xfId="0" applyNumberFormat="1" applyFont="1" applyFill="1" applyBorder="1" applyAlignment="1">
      <alignment horizontal="center" vertical="center" wrapText="1"/>
    </xf>
    <xf numFmtId="3" fontId="24" fillId="0" borderId="1" xfId="0" applyNumberFormat="1" applyFont="1" applyFill="1" applyBorder="1" applyAlignment="1">
      <alignment horizontal="center" vertical="center" wrapText="1"/>
    </xf>
    <xf numFmtId="3" fontId="24" fillId="0" borderId="3" xfId="0" applyNumberFormat="1" applyFont="1" applyFill="1" applyBorder="1" applyAlignment="1">
      <alignment horizontal="center" vertical="center" wrapText="1"/>
    </xf>
    <xf numFmtId="3" fontId="24" fillId="0" borderId="2" xfId="0" applyNumberFormat="1" applyFont="1" applyFill="1" applyBorder="1" applyAlignment="1">
      <alignment horizontal="center" vertical="center" wrapText="1"/>
    </xf>
    <xf numFmtId="3" fontId="24" fillId="0" borderId="4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3" fontId="24" fillId="5" borderId="3" xfId="0" applyNumberFormat="1" applyFont="1" applyFill="1" applyBorder="1" applyAlignment="1">
      <alignment horizontal="center" vertical="center" wrapText="1"/>
    </xf>
    <xf numFmtId="3" fontId="24" fillId="5" borderId="2" xfId="0" applyNumberFormat="1" applyFont="1" applyFill="1" applyBorder="1" applyAlignment="1">
      <alignment horizontal="center" vertical="center" wrapText="1"/>
    </xf>
    <xf numFmtId="3" fontId="24" fillId="5" borderId="4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2" fontId="9" fillId="0" borderId="1" xfId="0" applyNumberFormat="1" applyFont="1" applyFill="1" applyBorder="1" applyAlignment="1">
      <alignment horizontal="center" vertical="center" wrapText="1"/>
    </xf>
    <xf numFmtId="0" fontId="0" fillId="0" borderId="2" xfId="0" applyFill="1" applyBorder="1"/>
    <xf numFmtId="0" fontId="0" fillId="0" borderId="4" xfId="0" applyFill="1" applyBorder="1"/>
  </cellXfs>
  <cellStyles count="78">
    <cellStyle name="Гиперссылка 2" xfId="24"/>
    <cellStyle name="Гиперссылка 2 2" xfId="56"/>
    <cellStyle name="Гиперссылка 2 3" xfId="45"/>
    <cellStyle name="Гиперссылка 3" xfId="14"/>
    <cellStyle name="Обычный" xfId="0" builtinId="0"/>
    <cellStyle name="Обычный 10" xfId="25"/>
    <cellStyle name="Обычный 10 2" xfId="31"/>
    <cellStyle name="Обычный 10 2 2" xfId="43"/>
    <cellStyle name="Обычный 10 2 2 2" xfId="57"/>
    <cellStyle name="Обычный 10 2 2 2 2" xfId="62"/>
    <cellStyle name="Обычный 10 2 2 2 2 2" xfId="67"/>
    <cellStyle name="Обычный 10 2 2 2 2 5" xfId="19"/>
    <cellStyle name="Обычный 10 2 2 2 3" xfId="66"/>
    <cellStyle name="Обычный 10 2 2 2 6" xfId="3"/>
    <cellStyle name="Обычный 10 3" xfId="42"/>
    <cellStyle name="Обычный 11" xfId="2"/>
    <cellStyle name="Обычный 11 3" xfId="17"/>
    <cellStyle name="Обычный 12" xfId="29"/>
    <cellStyle name="Обычный 13" xfId="40"/>
    <cellStyle name="Обычный 14" xfId="74"/>
    <cellStyle name="Обычный 15" xfId="75"/>
    <cellStyle name="Обычный 16" xfId="76"/>
    <cellStyle name="Обычный 17" xfId="50"/>
    <cellStyle name="Обычный 17 2" xfId="55"/>
    <cellStyle name="Обычный 17 2 2" xfId="68"/>
    <cellStyle name="Обычный 17 2 2 4" xfId="22"/>
    <cellStyle name="Обычный 17 3" xfId="53"/>
    <cellStyle name="Обычный 17 5 2" xfId="26"/>
    <cellStyle name="Обычный 18" xfId="77"/>
    <cellStyle name="Обычный 2" xfId="20"/>
    <cellStyle name="Обычный 2 2" xfId="39"/>
    <cellStyle name="Обычный 2 2 2" xfId="1"/>
    <cellStyle name="Обычный 2 2 3" xfId="41"/>
    <cellStyle name="Обычный 2 2 4" xfId="73"/>
    <cellStyle name="Обычный 2 3" xfId="7"/>
    <cellStyle name="Обычный 2 3 2" xfId="38"/>
    <cellStyle name="Обычный 2 4" xfId="32"/>
    <cellStyle name="Обычный 2 4 4" xfId="23"/>
    <cellStyle name="Обычный 2 5" xfId="37"/>
    <cellStyle name="Обычный 2 5 2" xfId="49"/>
    <cellStyle name="Обычный 3" xfId="33"/>
    <cellStyle name="Обычный 3 2" xfId="44"/>
    <cellStyle name="Обычный 3 3" xfId="48"/>
    <cellStyle name="Обычный 4" xfId="36"/>
    <cellStyle name="Обычный 4 2" xfId="12"/>
    <cellStyle name="Обычный 4 3" xfId="11"/>
    <cellStyle name="Обычный 5" xfId="30"/>
    <cellStyle name="Обычный 6" xfId="10"/>
    <cellStyle name="Обычный 6 2" xfId="27"/>
    <cellStyle name="Обычный 6 3 3" xfId="34"/>
    <cellStyle name="Обычный 6 3 3 2 2 2 2" xfId="58"/>
    <cellStyle name="Обычный 6 3 3 2 2 2 2 2" xfId="71"/>
    <cellStyle name="Обычный 6 3 3 2 2 2 2 5" xfId="4"/>
    <cellStyle name="Обычный 6 3 3 4 2 2" xfId="59"/>
    <cellStyle name="Обычный 6 3 3 4 2 2 2" xfId="70"/>
    <cellStyle name="Обычный 6 3 3 4 2 2 5" xfId="9"/>
    <cellStyle name="Обычный 6 3 3 4 2 3" xfId="61"/>
    <cellStyle name="Обычный 6 3 3 4 2 3 4" xfId="15"/>
    <cellStyle name="Обычный 6 3 3 4 3" xfId="63"/>
    <cellStyle name="Обычный 6 3 3 4 3 4" xfId="18"/>
    <cellStyle name="Обычный 6 3 3 4 4" xfId="65"/>
    <cellStyle name="Обычный 6 3 3 4 4 4" xfId="28"/>
    <cellStyle name="Обычный 6 3 3 5 2" xfId="5"/>
    <cellStyle name="Обычный 6 3 3 5 2 2" xfId="72"/>
    <cellStyle name="Обычный 6 3 3 5 2 5" xfId="8"/>
    <cellStyle name="Обычный 6 6 2 3" xfId="35"/>
    <cellStyle name="Обычный 6 6 2 3 3" xfId="54"/>
    <cellStyle name="Обычный 6 6 2 3 3 2" xfId="64"/>
    <cellStyle name="Обычный 6 6 2 3 3 2 4" xfId="13"/>
    <cellStyle name="Обычный 7" xfId="52"/>
    <cellStyle name="Обычный 7 2" xfId="69"/>
    <cellStyle name="Обычный 7 2 4" xfId="21"/>
    <cellStyle name="Обычный 8" xfId="46"/>
    <cellStyle name="Обычный 9" xfId="6"/>
    <cellStyle name="Процентный 2" xfId="47"/>
    <cellStyle name="Финансовый 2 4" xfId="60"/>
    <cellStyle name="Финансовый 2 4 4" xfId="16"/>
    <cellStyle name="Хороший 2" xfId="51"/>
  </cellStyles>
  <dxfs count="12"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D9E1F2"/>
      <color rgb="FFE2EF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6"/>
  <sheetViews>
    <sheetView tabSelected="1" topLeftCell="A39" workbookViewId="0">
      <selection activeCell="S64" sqref="S64"/>
    </sheetView>
  </sheetViews>
  <sheetFormatPr defaultRowHeight="15" x14ac:dyDescent="0.25"/>
  <cols>
    <col min="1" max="1" width="4.5703125" customWidth="1"/>
    <col min="2" max="2" width="19" customWidth="1"/>
    <col min="3" max="3" width="22" customWidth="1"/>
    <col min="4" max="4" width="7" customWidth="1"/>
    <col min="5" max="5" width="27.42578125" customWidth="1"/>
    <col min="7" max="7" width="8" customWidth="1"/>
    <col min="8" max="8" width="8.5703125" customWidth="1"/>
    <col min="9" max="9" width="8.85546875" customWidth="1"/>
    <col min="10" max="10" width="10" style="12" customWidth="1"/>
    <col min="11" max="11" width="10" customWidth="1"/>
    <col min="12" max="13" width="7.140625" style="1" customWidth="1"/>
    <col min="14" max="14" width="7.7109375" style="10" customWidth="1"/>
    <col min="15" max="15" width="11.42578125" style="6" customWidth="1"/>
    <col min="16" max="16" width="10.42578125" style="7" customWidth="1"/>
  </cols>
  <sheetData>
    <row r="1" spans="1:16" s="1" customFormat="1" x14ac:dyDescent="0.25">
      <c r="J1" s="12"/>
      <c r="N1" s="10"/>
      <c r="O1" s="6"/>
      <c r="P1" s="8"/>
    </row>
    <row r="2" spans="1:16" s="1" customFormat="1" ht="102" x14ac:dyDescent="0.25">
      <c r="A2" s="16" t="s">
        <v>2</v>
      </c>
      <c r="B2" s="16" t="s">
        <v>3</v>
      </c>
      <c r="C2" s="16" t="s">
        <v>4</v>
      </c>
      <c r="D2" s="16" t="s">
        <v>1</v>
      </c>
      <c r="E2" s="16" t="s">
        <v>5</v>
      </c>
      <c r="F2" s="16" t="s">
        <v>6</v>
      </c>
      <c r="G2" s="16" t="s">
        <v>7</v>
      </c>
      <c r="H2" s="16" t="s">
        <v>8</v>
      </c>
      <c r="I2" s="16" t="s">
        <v>13</v>
      </c>
      <c r="J2" s="14" t="s">
        <v>14</v>
      </c>
      <c r="K2" s="4" t="s">
        <v>15</v>
      </c>
      <c r="L2" s="2" t="s">
        <v>17</v>
      </c>
      <c r="M2" s="2" t="s">
        <v>18</v>
      </c>
      <c r="N2" s="9" t="s">
        <v>16</v>
      </c>
      <c r="O2" s="3" t="s">
        <v>9</v>
      </c>
      <c r="P2" s="8"/>
    </row>
    <row r="3" spans="1:16" s="1" customFormat="1" ht="15" customHeight="1" x14ac:dyDescent="0.25">
      <c r="A3" s="31">
        <v>1</v>
      </c>
      <c r="B3" s="31" t="s">
        <v>19</v>
      </c>
      <c r="C3" s="37" t="s">
        <v>20</v>
      </c>
      <c r="D3" s="31" t="s">
        <v>21</v>
      </c>
      <c r="E3" s="5" t="s">
        <v>10</v>
      </c>
      <c r="F3" s="15">
        <v>0</v>
      </c>
      <c r="G3" s="40">
        <f t="shared" ref="G3" si="0">STDEV(F3:F5)</f>
        <v>0</v>
      </c>
      <c r="H3" s="20" t="e">
        <f t="shared" ref="H3" si="1">G3/I3*100</f>
        <v>#DIV/0!</v>
      </c>
      <c r="I3" s="20">
        <f t="shared" ref="I3" si="2">AVERAGE(F3:F5)</f>
        <v>0</v>
      </c>
      <c r="J3" s="21">
        <v>148.04</v>
      </c>
      <c r="K3" s="24">
        <v>148.04</v>
      </c>
      <c r="L3" s="27">
        <v>360</v>
      </c>
      <c r="M3" s="28">
        <v>720</v>
      </c>
      <c r="N3" s="34">
        <f>L3+M3</f>
        <v>1080</v>
      </c>
      <c r="O3" s="19">
        <f>K3*N3</f>
        <v>159883.20000000001</v>
      </c>
      <c r="P3" s="8"/>
    </row>
    <row r="4" spans="1:16" s="1" customFormat="1" ht="15" customHeight="1" x14ac:dyDescent="0.25">
      <c r="A4" s="32"/>
      <c r="B4" s="32"/>
      <c r="C4" s="38"/>
      <c r="D4" s="32"/>
      <c r="E4" s="5" t="s">
        <v>11</v>
      </c>
      <c r="F4" s="15">
        <v>0</v>
      </c>
      <c r="G4" s="40"/>
      <c r="H4" s="20"/>
      <c r="I4" s="20"/>
      <c r="J4" s="22"/>
      <c r="K4" s="25"/>
      <c r="L4" s="27"/>
      <c r="M4" s="29"/>
      <c r="N4" s="35"/>
      <c r="O4" s="19"/>
      <c r="P4" s="8"/>
    </row>
    <row r="5" spans="1:16" s="1" customFormat="1" ht="15" customHeight="1" x14ac:dyDescent="0.25">
      <c r="A5" s="33"/>
      <c r="B5" s="33"/>
      <c r="C5" s="39"/>
      <c r="D5" s="33"/>
      <c r="E5" s="5" t="s">
        <v>12</v>
      </c>
      <c r="F5" s="15">
        <v>0</v>
      </c>
      <c r="G5" s="40"/>
      <c r="H5" s="20"/>
      <c r="I5" s="20"/>
      <c r="J5" s="23"/>
      <c r="K5" s="26"/>
      <c r="L5" s="27"/>
      <c r="M5" s="30"/>
      <c r="N5" s="36"/>
      <c r="O5" s="19"/>
      <c r="P5" s="8"/>
    </row>
    <row r="6" spans="1:16" s="1" customFormat="1" ht="16.5" customHeight="1" x14ac:dyDescent="0.25">
      <c r="A6" s="31">
        <v>2</v>
      </c>
      <c r="B6" s="31" t="s">
        <v>44</v>
      </c>
      <c r="C6" s="37" t="s">
        <v>22</v>
      </c>
      <c r="D6" s="31" t="s">
        <v>0</v>
      </c>
      <c r="E6" s="5" t="s">
        <v>10</v>
      </c>
      <c r="F6" s="17">
        <v>0</v>
      </c>
      <c r="G6" s="40">
        <f t="shared" ref="G6" si="3">STDEV(F6:F8)</f>
        <v>0</v>
      </c>
      <c r="H6" s="20" t="e">
        <f t="shared" ref="H6" si="4">G6/I6*100</f>
        <v>#DIV/0!</v>
      </c>
      <c r="I6" s="20">
        <f t="shared" ref="I6" si="5">AVERAGE(F6:F8)</f>
        <v>0</v>
      </c>
      <c r="J6" s="21">
        <v>476.91</v>
      </c>
      <c r="K6" s="24">
        <v>476.91</v>
      </c>
      <c r="L6" s="28">
        <v>30</v>
      </c>
      <c r="M6" s="28">
        <v>60</v>
      </c>
      <c r="N6" s="34">
        <f t="shared" ref="N6" si="6">L6+M6</f>
        <v>90</v>
      </c>
      <c r="O6" s="19">
        <f t="shared" ref="O6" si="7">K6*N6</f>
        <v>42921.9</v>
      </c>
      <c r="P6" s="8"/>
    </row>
    <row r="7" spans="1:16" s="1" customFormat="1" ht="16.5" customHeight="1" x14ac:dyDescent="0.25">
      <c r="A7" s="32"/>
      <c r="B7" s="32"/>
      <c r="C7" s="38"/>
      <c r="D7" s="32"/>
      <c r="E7" s="5" t="s">
        <v>11</v>
      </c>
      <c r="F7" s="17">
        <v>0</v>
      </c>
      <c r="G7" s="40"/>
      <c r="H7" s="20"/>
      <c r="I7" s="20"/>
      <c r="J7" s="22"/>
      <c r="K7" s="25"/>
      <c r="L7" s="29"/>
      <c r="M7" s="29"/>
      <c r="N7" s="35"/>
      <c r="O7" s="19"/>
      <c r="P7" s="8"/>
    </row>
    <row r="8" spans="1:16" s="1" customFormat="1" ht="29.25" customHeight="1" x14ac:dyDescent="0.25">
      <c r="A8" s="33"/>
      <c r="B8" s="33"/>
      <c r="C8" s="39"/>
      <c r="D8" s="33"/>
      <c r="E8" s="5" t="s">
        <v>12</v>
      </c>
      <c r="F8" s="17">
        <v>0</v>
      </c>
      <c r="G8" s="40"/>
      <c r="H8" s="20"/>
      <c r="I8" s="20"/>
      <c r="J8" s="23"/>
      <c r="K8" s="26"/>
      <c r="L8" s="30"/>
      <c r="M8" s="30"/>
      <c r="N8" s="36"/>
      <c r="O8" s="19"/>
      <c r="P8" s="8"/>
    </row>
    <row r="9" spans="1:16" s="1" customFormat="1" ht="15" customHeight="1" x14ac:dyDescent="0.25">
      <c r="A9" s="31">
        <v>3</v>
      </c>
      <c r="B9" s="31" t="s">
        <v>46</v>
      </c>
      <c r="C9" s="37" t="s">
        <v>23</v>
      </c>
      <c r="D9" s="31" t="s">
        <v>0</v>
      </c>
      <c r="E9" s="5" t="s">
        <v>10</v>
      </c>
      <c r="F9" s="17">
        <v>0</v>
      </c>
      <c r="G9" s="40">
        <f t="shared" ref="G9" si="8">STDEV(F9:F11)</f>
        <v>0</v>
      </c>
      <c r="H9" s="20" t="e">
        <f t="shared" ref="H9" si="9">G9/I9*100</f>
        <v>#DIV/0!</v>
      </c>
      <c r="I9" s="20">
        <f t="shared" ref="I9" si="10">AVERAGE(F9:F11)</f>
        <v>0</v>
      </c>
      <c r="J9" s="21">
        <v>86.47</v>
      </c>
      <c r="K9" s="24">
        <v>86.47</v>
      </c>
      <c r="L9" s="27">
        <v>80</v>
      </c>
      <c r="M9" s="28">
        <v>60</v>
      </c>
      <c r="N9" s="34">
        <f t="shared" ref="N9" si="11">L9+M9</f>
        <v>140</v>
      </c>
      <c r="O9" s="19">
        <f t="shared" ref="O9" si="12">K9*N9</f>
        <v>12105.8</v>
      </c>
      <c r="P9" s="8"/>
    </row>
    <row r="10" spans="1:16" s="1" customFormat="1" ht="15" customHeight="1" x14ac:dyDescent="0.25">
      <c r="A10" s="32"/>
      <c r="B10" s="41"/>
      <c r="C10" s="38"/>
      <c r="D10" s="32"/>
      <c r="E10" s="5" t="s">
        <v>11</v>
      </c>
      <c r="F10" s="17">
        <v>0</v>
      </c>
      <c r="G10" s="40"/>
      <c r="H10" s="20"/>
      <c r="I10" s="20"/>
      <c r="J10" s="22"/>
      <c r="K10" s="25"/>
      <c r="L10" s="27"/>
      <c r="M10" s="29"/>
      <c r="N10" s="35"/>
      <c r="O10" s="19"/>
      <c r="P10" s="8"/>
    </row>
    <row r="11" spans="1:16" s="1" customFormat="1" ht="32.25" customHeight="1" x14ac:dyDescent="0.25">
      <c r="A11" s="33"/>
      <c r="B11" s="42"/>
      <c r="C11" s="39"/>
      <c r="D11" s="33"/>
      <c r="E11" s="5" t="s">
        <v>12</v>
      </c>
      <c r="F11" s="17">
        <v>0</v>
      </c>
      <c r="G11" s="40"/>
      <c r="H11" s="20"/>
      <c r="I11" s="20"/>
      <c r="J11" s="23"/>
      <c r="K11" s="26"/>
      <c r="L11" s="27"/>
      <c r="M11" s="30"/>
      <c r="N11" s="36"/>
      <c r="O11" s="19"/>
      <c r="P11" s="8"/>
    </row>
    <row r="12" spans="1:16" s="1" customFormat="1" ht="16.5" customHeight="1" x14ac:dyDescent="0.25">
      <c r="A12" s="31">
        <v>4</v>
      </c>
      <c r="B12" s="31" t="s">
        <v>45</v>
      </c>
      <c r="C12" s="37" t="s">
        <v>24</v>
      </c>
      <c r="D12" s="31" t="s">
        <v>0</v>
      </c>
      <c r="E12" s="5" t="s">
        <v>10</v>
      </c>
      <c r="F12" s="18">
        <v>0</v>
      </c>
      <c r="G12" s="40">
        <f t="shared" ref="G12" si="13">STDEV(F12:F14)</f>
        <v>0</v>
      </c>
      <c r="H12" s="20" t="e">
        <f t="shared" ref="H12" si="14">G12/I12*100</f>
        <v>#DIV/0!</v>
      </c>
      <c r="I12" s="20">
        <f t="shared" ref="I12" si="15">AVERAGE(F12:F14)</f>
        <v>0</v>
      </c>
      <c r="J12" s="21">
        <v>78.72</v>
      </c>
      <c r="K12" s="24">
        <v>78.72</v>
      </c>
      <c r="L12" s="27">
        <v>80</v>
      </c>
      <c r="M12" s="28">
        <v>100</v>
      </c>
      <c r="N12" s="34">
        <f t="shared" ref="N12" si="16">L12+M12</f>
        <v>180</v>
      </c>
      <c r="O12" s="19">
        <f t="shared" ref="O12" si="17">K12*N12</f>
        <v>14169.6</v>
      </c>
      <c r="P12" s="8"/>
    </row>
    <row r="13" spans="1:16" s="1" customFormat="1" ht="15" customHeight="1" x14ac:dyDescent="0.25">
      <c r="A13" s="32"/>
      <c r="B13" s="32"/>
      <c r="C13" s="38"/>
      <c r="D13" s="32"/>
      <c r="E13" s="5" t="s">
        <v>11</v>
      </c>
      <c r="F13" s="18">
        <v>0</v>
      </c>
      <c r="G13" s="40"/>
      <c r="H13" s="20"/>
      <c r="I13" s="20"/>
      <c r="J13" s="22"/>
      <c r="K13" s="25"/>
      <c r="L13" s="27"/>
      <c r="M13" s="29"/>
      <c r="N13" s="35"/>
      <c r="O13" s="19"/>
      <c r="P13" s="8"/>
    </row>
    <row r="14" spans="1:16" s="1" customFormat="1" ht="21.75" customHeight="1" x14ac:dyDescent="0.25">
      <c r="A14" s="33"/>
      <c r="B14" s="33"/>
      <c r="C14" s="39"/>
      <c r="D14" s="33"/>
      <c r="E14" s="5" t="s">
        <v>12</v>
      </c>
      <c r="F14" s="18">
        <v>0</v>
      </c>
      <c r="G14" s="40"/>
      <c r="H14" s="20"/>
      <c r="I14" s="20"/>
      <c r="J14" s="23"/>
      <c r="K14" s="26"/>
      <c r="L14" s="27"/>
      <c r="M14" s="30"/>
      <c r="N14" s="36"/>
      <c r="O14" s="19"/>
      <c r="P14" s="8"/>
    </row>
    <row r="15" spans="1:16" ht="25.5" x14ac:dyDescent="0.25">
      <c r="A15" s="31">
        <v>5</v>
      </c>
      <c r="B15" s="31" t="s">
        <v>47</v>
      </c>
      <c r="C15" s="37" t="s">
        <v>25</v>
      </c>
      <c r="D15" s="31" t="s">
        <v>26</v>
      </c>
      <c r="E15" s="5" t="s">
        <v>10</v>
      </c>
      <c r="F15" s="17">
        <v>244</v>
      </c>
      <c r="G15" s="40">
        <f>STDEV(F15:F17)</f>
        <v>10.69</v>
      </c>
      <c r="H15" s="20">
        <f t="shared" ref="H15" si="18">G15/I15*100</f>
        <v>4.34</v>
      </c>
      <c r="I15" s="20">
        <f>AVERAGE(F15:F17)</f>
        <v>246.33</v>
      </c>
      <c r="J15" s="21">
        <v>0</v>
      </c>
      <c r="K15" s="24">
        <v>246.33</v>
      </c>
      <c r="L15" s="27">
        <v>50</v>
      </c>
      <c r="M15" s="28">
        <v>100</v>
      </c>
      <c r="N15" s="34">
        <f t="shared" ref="N15" si="19">L15+M15</f>
        <v>150</v>
      </c>
      <c r="O15" s="19">
        <f t="shared" ref="O15" si="20">K15*N15</f>
        <v>36949.5</v>
      </c>
      <c r="P15" s="13"/>
    </row>
    <row r="16" spans="1:16" ht="25.5" x14ac:dyDescent="0.25">
      <c r="A16" s="32"/>
      <c r="B16" s="32"/>
      <c r="C16" s="38"/>
      <c r="D16" s="32"/>
      <c r="E16" s="5" t="s">
        <v>11</v>
      </c>
      <c r="F16" s="17">
        <v>258</v>
      </c>
      <c r="G16" s="40"/>
      <c r="H16" s="20"/>
      <c r="I16" s="20"/>
      <c r="J16" s="22"/>
      <c r="K16" s="25"/>
      <c r="L16" s="27"/>
      <c r="M16" s="29"/>
      <c r="N16" s="35"/>
      <c r="O16" s="19"/>
    </row>
    <row r="17" spans="1:16" ht="25.5" x14ac:dyDescent="0.25">
      <c r="A17" s="33"/>
      <c r="B17" s="33"/>
      <c r="C17" s="39"/>
      <c r="D17" s="33"/>
      <c r="E17" s="5" t="s">
        <v>12</v>
      </c>
      <c r="F17" s="17">
        <v>237</v>
      </c>
      <c r="G17" s="40"/>
      <c r="H17" s="20"/>
      <c r="I17" s="20"/>
      <c r="J17" s="23"/>
      <c r="K17" s="26"/>
      <c r="L17" s="27"/>
      <c r="M17" s="30"/>
      <c r="N17" s="36"/>
      <c r="O17" s="19"/>
    </row>
    <row r="18" spans="1:16" ht="25.5" x14ac:dyDescent="0.25">
      <c r="A18" s="31">
        <v>6</v>
      </c>
      <c r="B18" s="31" t="s">
        <v>48</v>
      </c>
      <c r="C18" s="37" t="s">
        <v>27</v>
      </c>
      <c r="D18" s="31" t="s">
        <v>28</v>
      </c>
      <c r="E18" s="5" t="s">
        <v>10</v>
      </c>
      <c r="F18" s="18">
        <v>0</v>
      </c>
      <c r="G18" s="40">
        <f>STDEV(F18:F20)</f>
        <v>0</v>
      </c>
      <c r="H18" s="20" t="e">
        <f t="shared" ref="H18" si="21">G18/I18*100</f>
        <v>#DIV/0!</v>
      </c>
      <c r="I18" s="20">
        <f>AVERAGE(F18:F20)</f>
        <v>0</v>
      </c>
      <c r="J18" s="21">
        <v>20.6</v>
      </c>
      <c r="K18" s="24">
        <v>20.6</v>
      </c>
      <c r="L18" s="27">
        <v>30</v>
      </c>
      <c r="M18" s="28">
        <v>5</v>
      </c>
      <c r="N18" s="34">
        <f t="shared" ref="N18" si="22">L18+M18</f>
        <v>35</v>
      </c>
      <c r="O18" s="19">
        <f t="shared" ref="O18" si="23">K18*N18</f>
        <v>721</v>
      </c>
      <c r="P18" s="13"/>
    </row>
    <row r="19" spans="1:16" ht="25.5" x14ac:dyDescent="0.25">
      <c r="A19" s="32"/>
      <c r="B19" s="32"/>
      <c r="C19" s="38"/>
      <c r="D19" s="32"/>
      <c r="E19" s="5" t="s">
        <v>11</v>
      </c>
      <c r="F19" s="18">
        <v>0</v>
      </c>
      <c r="G19" s="40"/>
      <c r="H19" s="20"/>
      <c r="I19" s="20"/>
      <c r="J19" s="22"/>
      <c r="K19" s="25"/>
      <c r="L19" s="27"/>
      <c r="M19" s="29"/>
      <c r="N19" s="35"/>
      <c r="O19" s="19"/>
    </row>
    <row r="20" spans="1:16" ht="25.5" x14ac:dyDescent="0.25">
      <c r="A20" s="33"/>
      <c r="B20" s="33"/>
      <c r="C20" s="39"/>
      <c r="D20" s="33"/>
      <c r="E20" s="5" t="s">
        <v>12</v>
      </c>
      <c r="F20" s="18">
        <v>0</v>
      </c>
      <c r="G20" s="40"/>
      <c r="H20" s="20"/>
      <c r="I20" s="20"/>
      <c r="J20" s="23"/>
      <c r="K20" s="26"/>
      <c r="L20" s="27"/>
      <c r="M20" s="30"/>
      <c r="N20" s="36"/>
      <c r="O20" s="19"/>
    </row>
    <row r="21" spans="1:16" s="1" customFormat="1" ht="16.5" customHeight="1" x14ac:dyDescent="0.25">
      <c r="A21" s="31">
        <v>7</v>
      </c>
      <c r="B21" s="31" t="s">
        <v>53</v>
      </c>
      <c r="C21" s="37" t="s">
        <v>29</v>
      </c>
      <c r="D21" s="31" t="s">
        <v>0</v>
      </c>
      <c r="E21" s="5" t="s">
        <v>10</v>
      </c>
      <c r="F21" s="18">
        <v>720</v>
      </c>
      <c r="G21" s="40">
        <f t="shared" ref="G21" si="24">STDEV(F21:F23)</f>
        <v>265.68</v>
      </c>
      <c r="H21" s="20">
        <f t="shared" ref="H21" si="25">G21/I21*100</f>
        <v>27.9</v>
      </c>
      <c r="I21" s="20">
        <f t="shared" ref="I21" si="26">AVERAGE(F21:F23)</f>
        <v>952.33</v>
      </c>
      <c r="J21" s="21">
        <v>0</v>
      </c>
      <c r="K21" s="24">
        <v>952.33</v>
      </c>
      <c r="L21" s="28">
        <v>4</v>
      </c>
      <c r="M21" s="28">
        <v>10</v>
      </c>
      <c r="N21" s="34">
        <f t="shared" ref="N21" si="27">L21+M21</f>
        <v>14</v>
      </c>
      <c r="O21" s="19">
        <f t="shared" ref="O21" si="28">K21*N21</f>
        <v>13332.62</v>
      </c>
      <c r="P21" s="8"/>
    </row>
    <row r="22" spans="1:16" s="1" customFormat="1" ht="16.5" customHeight="1" x14ac:dyDescent="0.25">
      <c r="A22" s="32"/>
      <c r="B22" s="32"/>
      <c r="C22" s="38"/>
      <c r="D22" s="32"/>
      <c r="E22" s="5" t="s">
        <v>11</v>
      </c>
      <c r="F22" s="18">
        <v>1242</v>
      </c>
      <c r="G22" s="40"/>
      <c r="H22" s="20"/>
      <c r="I22" s="20"/>
      <c r="J22" s="22"/>
      <c r="K22" s="25"/>
      <c r="L22" s="29"/>
      <c r="M22" s="29"/>
      <c r="N22" s="35"/>
      <c r="O22" s="19"/>
      <c r="P22" s="8"/>
    </row>
    <row r="23" spans="1:16" s="1" customFormat="1" ht="16.5" customHeight="1" x14ac:dyDescent="0.25">
      <c r="A23" s="33"/>
      <c r="B23" s="33"/>
      <c r="C23" s="39"/>
      <c r="D23" s="33"/>
      <c r="E23" s="5" t="s">
        <v>12</v>
      </c>
      <c r="F23" s="18">
        <v>895</v>
      </c>
      <c r="G23" s="40"/>
      <c r="H23" s="20"/>
      <c r="I23" s="20"/>
      <c r="J23" s="23"/>
      <c r="K23" s="26"/>
      <c r="L23" s="30"/>
      <c r="M23" s="30"/>
      <c r="N23" s="36"/>
      <c r="O23" s="19"/>
      <c r="P23" s="8"/>
    </row>
    <row r="24" spans="1:16" s="1" customFormat="1" ht="15" customHeight="1" x14ac:dyDescent="0.25">
      <c r="A24" s="31">
        <v>8</v>
      </c>
      <c r="B24" s="31" t="s">
        <v>53</v>
      </c>
      <c r="C24" s="37" t="s">
        <v>30</v>
      </c>
      <c r="D24" s="31" t="s">
        <v>0</v>
      </c>
      <c r="E24" s="5" t="s">
        <v>10</v>
      </c>
      <c r="F24" s="18">
        <v>720</v>
      </c>
      <c r="G24" s="40">
        <f t="shared" ref="G24" si="29">STDEV(F24:F26)</f>
        <v>265.68</v>
      </c>
      <c r="H24" s="20">
        <f t="shared" ref="H24" si="30">G24/I24*100</f>
        <v>27.9</v>
      </c>
      <c r="I24" s="20">
        <f t="shared" ref="I24" si="31">AVERAGE(F24:F26)</f>
        <v>952.33</v>
      </c>
      <c r="J24" s="21">
        <v>0</v>
      </c>
      <c r="K24" s="24">
        <v>952.33</v>
      </c>
      <c r="L24" s="27">
        <v>4</v>
      </c>
      <c r="M24" s="28"/>
      <c r="N24" s="34">
        <f t="shared" ref="N24" si="32">L24+M24</f>
        <v>4</v>
      </c>
      <c r="O24" s="19">
        <f t="shared" ref="O24" si="33">K24*N24</f>
        <v>3809.32</v>
      </c>
      <c r="P24" s="8"/>
    </row>
    <row r="25" spans="1:16" s="1" customFormat="1" ht="15" customHeight="1" x14ac:dyDescent="0.25">
      <c r="A25" s="32"/>
      <c r="B25" s="41"/>
      <c r="C25" s="38"/>
      <c r="D25" s="32"/>
      <c r="E25" s="5" t="s">
        <v>11</v>
      </c>
      <c r="F25" s="18">
        <v>1242</v>
      </c>
      <c r="G25" s="40"/>
      <c r="H25" s="20"/>
      <c r="I25" s="20"/>
      <c r="J25" s="22"/>
      <c r="K25" s="25"/>
      <c r="L25" s="27"/>
      <c r="M25" s="29"/>
      <c r="N25" s="35"/>
      <c r="O25" s="19"/>
      <c r="P25" s="8"/>
    </row>
    <row r="26" spans="1:16" s="1" customFormat="1" ht="24.75" customHeight="1" x14ac:dyDescent="0.25">
      <c r="A26" s="33"/>
      <c r="B26" s="42"/>
      <c r="C26" s="39"/>
      <c r="D26" s="33"/>
      <c r="E26" s="5" t="s">
        <v>12</v>
      </c>
      <c r="F26" s="18">
        <v>895</v>
      </c>
      <c r="G26" s="40"/>
      <c r="H26" s="20"/>
      <c r="I26" s="20"/>
      <c r="J26" s="23"/>
      <c r="K26" s="26"/>
      <c r="L26" s="27"/>
      <c r="M26" s="30"/>
      <c r="N26" s="36"/>
      <c r="O26" s="19"/>
      <c r="P26" s="8"/>
    </row>
    <row r="27" spans="1:16" s="1" customFormat="1" ht="16.5" customHeight="1" x14ac:dyDescent="0.25">
      <c r="A27" s="31">
        <v>9</v>
      </c>
      <c r="B27" s="31" t="s">
        <v>53</v>
      </c>
      <c r="C27" s="37" t="s">
        <v>31</v>
      </c>
      <c r="D27" s="31" t="s">
        <v>0</v>
      </c>
      <c r="E27" s="5" t="s">
        <v>10</v>
      </c>
      <c r="F27" s="18">
        <v>720</v>
      </c>
      <c r="G27" s="40">
        <f t="shared" ref="G27" si="34">STDEV(F27:F29)</f>
        <v>265.68</v>
      </c>
      <c r="H27" s="20">
        <f t="shared" ref="H27" si="35">G27/I27*100</f>
        <v>27.9</v>
      </c>
      <c r="I27" s="20">
        <f t="shared" ref="I27" si="36">AVERAGE(F27:F29)</f>
        <v>952.33</v>
      </c>
      <c r="J27" s="21">
        <v>0</v>
      </c>
      <c r="K27" s="24">
        <v>952.33</v>
      </c>
      <c r="L27" s="27">
        <v>4</v>
      </c>
      <c r="M27" s="28"/>
      <c r="N27" s="34">
        <f t="shared" ref="N27" si="37">L27+M27</f>
        <v>4</v>
      </c>
      <c r="O27" s="19">
        <f t="shared" ref="O27" si="38">K27*N27</f>
        <v>3809.32</v>
      </c>
      <c r="P27" s="8"/>
    </row>
    <row r="28" spans="1:16" s="1" customFormat="1" ht="15" customHeight="1" x14ac:dyDescent="0.25">
      <c r="A28" s="32"/>
      <c r="B28" s="32"/>
      <c r="C28" s="38"/>
      <c r="D28" s="32"/>
      <c r="E28" s="5" t="s">
        <v>11</v>
      </c>
      <c r="F28" s="18">
        <v>1242</v>
      </c>
      <c r="G28" s="40"/>
      <c r="H28" s="20"/>
      <c r="I28" s="20"/>
      <c r="J28" s="22"/>
      <c r="K28" s="25"/>
      <c r="L28" s="27"/>
      <c r="M28" s="29"/>
      <c r="N28" s="35"/>
      <c r="O28" s="19"/>
      <c r="P28" s="8"/>
    </row>
    <row r="29" spans="1:16" s="1" customFormat="1" ht="15" customHeight="1" x14ac:dyDescent="0.25">
      <c r="A29" s="33"/>
      <c r="B29" s="33"/>
      <c r="C29" s="39"/>
      <c r="D29" s="33"/>
      <c r="E29" s="5" t="s">
        <v>12</v>
      </c>
      <c r="F29" s="18">
        <v>895</v>
      </c>
      <c r="G29" s="40"/>
      <c r="H29" s="20"/>
      <c r="I29" s="20"/>
      <c r="J29" s="23"/>
      <c r="K29" s="26"/>
      <c r="L29" s="27"/>
      <c r="M29" s="30"/>
      <c r="N29" s="36"/>
      <c r="O29" s="19"/>
      <c r="P29" s="8"/>
    </row>
    <row r="30" spans="1:16" ht="25.5" x14ac:dyDescent="0.25">
      <c r="A30" s="31">
        <v>10</v>
      </c>
      <c r="B30" s="31" t="s">
        <v>53</v>
      </c>
      <c r="C30" s="37" t="s">
        <v>54</v>
      </c>
      <c r="D30" s="31" t="s">
        <v>0</v>
      </c>
      <c r="E30" s="5" t="s">
        <v>10</v>
      </c>
      <c r="F30" s="18">
        <v>720</v>
      </c>
      <c r="G30" s="40">
        <f>STDEV(F30:F32)</f>
        <v>265.68</v>
      </c>
      <c r="H30" s="20">
        <f t="shared" ref="H30" si="39">G30/I30*100</f>
        <v>27.9</v>
      </c>
      <c r="I30" s="20">
        <f>AVERAGE(F30:F32)</f>
        <v>952.33</v>
      </c>
      <c r="J30" s="21">
        <v>0</v>
      </c>
      <c r="K30" s="24">
        <v>952.33</v>
      </c>
      <c r="L30" s="27">
        <v>4</v>
      </c>
      <c r="M30" s="28"/>
      <c r="N30" s="34">
        <f t="shared" ref="N30" si="40">L30+M30</f>
        <v>4</v>
      </c>
      <c r="O30" s="19">
        <f t="shared" ref="O30" si="41">K30*N30</f>
        <v>3809.32</v>
      </c>
      <c r="P30" s="13"/>
    </row>
    <row r="31" spans="1:16" ht="25.5" x14ac:dyDescent="0.25">
      <c r="A31" s="32"/>
      <c r="B31" s="32"/>
      <c r="C31" s="38"/>
      <c r="D31" s="32"/>
      <c r="E31" s="5" t="s">
        <v>11</v>
      </c>
      <c r="F31" s="18">
        <v>1242</v>
      </c>
      <c r="G31" s="40"/>
      <c r="H31" s="20"/>
      <c r="I31" s="20"/>
      <c r="J31" s="22"/>
      <c r="K31" s="25"/>
      <c r="L31" s="27"/>
      <c r="M31" s="29"/>
      <c r="N31" s="35"/>
      <c r="O31" s="19"/>
    </row>
    <row r="32" spans="1:16" ht="25.5" x14ac:dyDescent="0.25">
      <c r="A32" s="33"/>
      <c r="B32" s="33"/>
      <c r="C32" s="39"/>
      <c r="D32" s="33"/>
      <c r="E32" s="5" t="s">
        <v>12</v>
      </c>
      <c r="F32" s="18">
        <v>895</v>
      </c>
      <c r="G32" s="40"/>
      <c r="H32" s="20"/>
      <c r="I32" s="20"/>
      <c r="J32" s="23"/>
      <c r="K32" s="26"/>
      <c r="L32" s="27"/>
      <c r="M32" s="30"/>
      <c r="N32" s="36"/>
      <c r="O32" s="19"/>
    </row>
    <row r="33" spans="1:16" ht="25.5" x14ac:dyDescent="0.25">
      <c r="A33" s="31">
        <v>11</v>
      </c>
      <c r="B33" s="31" t="s">
        <v>49</v>
      </c>
      <c r="C33" s="37" t="s">
        <v>32</v>
      </c>
      <c r="D33" s="31" t="s">
        <v>0</v>
      </c>
      <c r="E33" s="5" t="s">
        <v>10</v>
      </c>
      <c r="F33" s="18">
        <v>0</v>
      </c>
      <c r="G33" s="40">
        <f>STDEV(F33:F35)</f>
        <v>0</v>
      </c>
      <c r="H33" s="20" t="e">
        <f t="shared" ref="H33" si="42">G33/I33*100</f>
        <v>#DIV/0!</v>
      </c>
      <c r="I33" s="20">
        <f>AVERAGE(F33:F35)</f>
        <v>0</v>
      </c>
      <c r="J33" s="21">
        <v>882.7</v>
      </c>
      <c r="K33" s="24">
        <v>882.7</v>
      </c>
      <c r="L33" s="27">
        <v>4</v>
      </c>
      <c r="M33" s="28"/>
      <c r="N33" s="34">
        <f t="shared" ref="N33" si="43">L33+M33</f>
        <v>4</v>
      </c>
      <c r="O33" s="19">
        <f t="shared" ref="O33" si="44">K33*N33</f>
        <v>3530.8</v>
      </c>
      <c r="P33" s="13"/>
    </row>
    <row r="34" spans="1:16" ht="25.5" x14ac:dyDescent="0.25">
      <c r="A34" s="32"/>
      <c r="B34" s="32"/>
      <c r="C34" s="38"/>
      <c r="D34" s="32"/>
      <c r="E34" s="5" t="s">
        <v>11</v>
      </c>
      <c r="F34" s="18">
        <v>0</v>
      </c>
      <c r="G34" s="40"/>
      <c r="H34" s="20"/>
      <c r="I34" s="20"/>
      <c r="J34" s="22"/>
      <c r="K34" s="25"/>
      <c r="L34" s="27"/>
      <c r="M34" s="29"/>
      <c r="N34" s="35"/>
      <c r="O34" s="19"/>
    </row>
    <row r="35" spans="1:16" ht="25.5" x14ac:dyDescent="0.25">
      <c r="A35" s="33"/>
      <c r="B35" s="33"/>
      <c r="C35" s="39"/>
      <c r="D35" s="33"/>
      <c r="E35" s="5" t="s">
        <v>12</v>
      </c>
      <c r="F35" s="18">
        <v>0</v>
      </c>
      <c r="G35" s="40"/>
      <c r="H35" s="20"/>
      <c r="I35" s="20"/>
      <c r="J35" s="23"/>
      <c r="K35" s="26"/>
      <c r="L35" s="27"/>
      <c r="M35" s="30"/>
      <c r="N35" s="36"/>
      <c r="O35" s="19"/>
    </row>
    <row r="36" spans="1:16" s="1" customFormat="1" ht="16.5" customHeight="1" x14ac:dyDescent="0.25">
      <c r="A36" s="31">
        <v>12</v>
      </c>
      <c r="B36" s="31" t="s">
        <v>49</v>
      </c>
      <c r="C36" s="37" t="s">
        <v>33</v>
      </c>
      <c r="D36" s="31" t="s">
        <v>0</v>
      </c>
      <c r="E36" s="5" t="s">
        <v>10</v>
      </c>
      <c r="F36" s="18">
        <v>0</v>
      </c>
      <c r="G36" s="40">
        <f t="shared" ref="G36" si="45">STDEV(F36:F38)</f>
        <v>0</v>
      </c>
      <c r="H36" s="20" t="e">
        <f t="shared" ref="H36" si="46">G36/I36*100</f>
        <v>#DIV/0!</v>
      </c>
      <c r="I36" s="20">
        <f t="shared" ref="I36" si="47">AVERAGE(F36:F38)</f>
        <v>0</v>
      </c>
      <c r="J36" s="21">
        <v>882.7</v>
      </c>
      <c r="K36" s="24">
        <v>882.7</v>
      </c>
      <c r="L36" s="28">
        <v>4</v>
      </c>
      <c r="M36" s="28"/>
      <c r="N36" s="34">
        <f t="shared" ref="N36" si="48">L36+M36</f>
        <v>4</v>
      </c>
      <c r="O36" s="19">
        <f t="shared" ref="O36" si="49">K36*N36</f>
        <v>3530.8</v>
      </c>
      <c r="P36" s="8"/>
    </row>
    <row r="37" spans="1:16" s="1" customFormat="1" ht="16.5" customHeight="1" x14ac:dyDescent="0.25">
      <c r="A37" s="32"/>
      <c r="B37" s="32"/>
      <c r="C37" s="38"/>
      <c r="D37" s="32"/>
      <c r="E37" s="5" t="s">
        <v>11</v>
      </c>
      <c r="F37" s="18">
        <v>0</v>
      </c>
      <c r="G37" s="40"/>
      <c r="H37" s="20"/>
      <c r="I37" s="20"/>
      <c r="J37" s="22"/>
      <c r="K37" s="25"/>
      <c r="L37" s="29"/>
      <c r="M37" s="29"/>
      <c r="N37" s="35"/>
      <c r="O37" s="19"/>
      <c r="P37" s="8"/>
    </row>
    <row r="38" spans="1:16" s="1" customFormat="1" ht="16.5" customHeight="1" x14ac:dyDescent="0.25">
      <c r="A38" s="33"/>
      <c r="B38" s="33"/>
      <c r="C38" s="39"/>
      <c r="D38" s="33"/>
      <c r="E38" s="5" t="s">
        <v>12</v>
      </c>
      <c r="F38" s="18">
        <v>0</v>
      </c>
      <c r="G38" s="40"/>
      <c r="H38" s="20"/>
      <c r="I38" s="20"/>
      <c r="J38" s="23"/>
      <c r="K38" s="26"/>
      <c r="L38" s="30"/>
      <c r="M38" s="30"/>
      <c r="N38" s="36"/>
      <c r="O38" s="19"/>
      <c r="P38" s="8"/>
    </row>
    <row r="39" spans="1:16" s="1" customFormat="1" ht="15" customHeight="1" x14ac:dyDescent="0.25">
      <c r="A39" s="31">
        <v>13</v>
      </c>
      <c r="B39" s="31" t="s">
        <v>49</v>
      </c>
      <c r="C39" s="37" t="s">
        <v>34</v>
      </c>
      <c r="D39" s="31" t="s">
        <v>0</v>
      </c>
      <c r="E39" s="5" t="s">
        <v>10</v>
      </c>
      <c r="F39" s="18">
        <v>0</v>
      </c>
      <c r="G39" s="40">
        <f t="shared" ref="G39" si="50">STDEV(F39:F41)</f>
        <v>0</v>
      </c>
      <c r="H39" s="20" t="e">
        <f t="shared" ref="H39" si="51">G39/I39*100</f>
        <v>#DIV/0!</v>
      </c>
      <c r="I39" s="20">
        <f t="shared" ref="I39" si="52">AVERAGE(F39:F41)</f>
        <v>0</v>
      </c>
      <c r="J39" s="21">
        <v>882.7</v>
      </c>
      <c r="K39" s="24">
        <v>882.7</v>
      </c>
      <c r="L39" s="27">
        <v>4</v>
      </c>
      <c r="M39" s="28"/>
      <c r="N39" s="34">
        <f t="shared" ref="N39" si="53">L39+M39</f>
        <v>4</v>
      </c>
      <c r="O39" s="19">
        <f t="shared" ref="O39" si="54">K39*N39</f>
        <v>3530.8</v>
      </c>
      <c r="P39" s="8"/>
    </row>
    <row r="40" spans="1:16" s="1" customFormat="1" ht="15" customHeight="1" x14ac:dyDescent="0.25">
      <c r="A40" s="32"/>
      <c r="B40" s="41"/>
      <c r="C40" s="38"/>
      <c r="D40" s="32"/>
      <c r="E40" s="5" t="s">
        <v>11</v>
      </c>
      <c r="F40" s="18">
        <v>0</v>
      </c>
      <c r="G40" s="40"/>
      <c r="H40" s="20"/>
      <c r="I40" s="20"/>
      <c r="J40" s="22"/>
      <c r="K40" s="25"/>
      <c r="L40" s="27"/>
      <c r="M40" s="29"/>
      <c r="N40" s="35"/>
      <c r="O40" s="19"/>
      <c r="P40" s="8"/>
    </row>
    <row r="41" spans="1:16" s="1" customFormat="1" ht="15" customHeight="1" x14ac:dyDescent="0.25">
      <c r="A41" s="33"/>
      <c r="B41" s="42"/>
      <c r="C41" s="39"/>
      <c r="D41" s="33"/>
      <c r="E41" s="5" t="s">
        <v>12</v>
      </c>
      <c r="F41" s="18">
        <v>0</v>
      </c>
      <c r="G41" s="40"/>
      <c r="H41" s="20"/>
      <c r="I41" s="20"/>
      <c r="J41" s="23"/>
      <c r="K41" s="26"/>
      <c r="L41" s="27"/>
      <c r="M41" s="30"/>
      <c r="N41" s="36"/>
      <c r="O41" s="19"/>
      <c r="P41" s="8"/>
    </row>
    <row r="42" spans="1:16" s="1" customFormat="1" ht="16.5" customHeight="1" x14ac:dyDescent="0.25">
      <c r="A42" s="31">
        <v>14</v>
      </c>
      <c r="B42" s="31" t="s">
        <v>49</v>
      </c>
      <c r="C42" s="37" t="s">
        <v>35</v>
      </c>
      <c r="D42" s="31" t="s">
        <v>0</v>
      </c>
      <c r="E42" s="5" t="s">
        <v>10</v>
      </c>
      <c r="F42" s="18">
        <v>0</v>
      </c>
      <c r="G42" s="40">
        <f t="shared" ref="G42" si="55">STDEV(F42:F44)</f>
        <v>0</v>
      </c>
      <c r="H42" s="20" t="e">
        <f t="shared" ref="H42" si="56">G42/I42*100</f>
        <v>#DIV/0!</v>
      </c>
      <c r="I42" s="20">
        <f t="shared" ref="I42" si="57">AVERAGE(F42:F44)</f>
        <v>0</v>
      </c>
      <c r="J42" s="21">
        <v>882.7</v>
      </c>
      <c r="K42" s="24">
        <v>882.7</v>
      </c>
      <c r="L42" s="27">
        <v>4</v>
      </c>
      <c r="M42" s="28">
        <v>14</v>
      </c>
      <c r="N42" s="34">
        <f t="shared" ref="N42" si="58">L42+M42</f>
        <v>18</v>
      </c>
      <c r="O42" s="19">
        <f t="shared" ref="O42" si="59">K42*N42</f>
        <v>15888.6</v>
      </c>
      <c r="P42" s="8"/>
    </row>
    <row r="43" spans="1:16" s="1" customFormat="1" ht="15" customHeight="1" x14ac:dyDescent="0.25">
      <c r="A43" s="32"/>
      <c r="B43" s="32"/>
      <c r="C43" s="38"/>
      <c r="D43" s="32"/>
      <c r="E43" s="5" t="s">
        <v>11</v>
      </c>
      <c r="F43" s="18">
        <v>0</v>
      </c>
      <c r="G43" s="40"/>
      <c r="H43" s="20"/>
      <c r="I43" s="20"/>
      <c r="J43" s="22"/>
      <c r="K43" s="25"/>
      <c r="L43" s="27"/>
      <c r="M43" s="29"/>
      <c r="N43" s="35"/>
      <c r="O43" s="19"/>
      <c r="P43" s="8"/>
    </row>
    <row r="44" spans="1:16" s="1" customFormat="1" ht="15" customHeight="1" x14ac:dyDescent="0.25">
      <c r="A44" s="33"/>
      <c r="B44" s="33"/>
      <c r="C44" s="39"/>
      <c r="D44" s="33"/>
      <c r="E44" s="5" t="s">
        <v>12</v>
      </c>
      <c r="F44" s="18">
        <v>0</v>
      </c>
      <c r="G44" s="40"/>
      <c r="H44" s="20"/>
      <c r="I44" s="20"/>
      <c r="J44" s="23"/>
      <c r="K44" s="26"/>
      <c r="L44" s="27"/>
      <c r="M44" s="30"/>
      <c r="N44" s="36"/>
      <c r="O44" s="19"/>
      <c r="P44" s="8"/>
    </row>
    <row r="45" spans="1:16" ht="25.5" x14ac:dyDescent="0.25">
      <c r="A45" s="31">
        <v>15</v>
      </c>
      <c r="B45" s="31" t="s">
        <v>50</v>
      </c>
      <c r="C45" s="37" t="s">
        <v>36</v>
      </c>
      <c r="D45" s="31" t="s">
        <v>0</v>
      </c>
      <c r="E45" s="5" t="s">
        <v>10</v>
      </c>
      <c r="F45" s="18">
        <v>0</v>
      </c>
      <c r="G45" s="40">
        <f>STDEV(F45:F47)</f>
        <v>0</v>
      </c>
      <c r="H45" s="20" t="e">
        <f t="shared" ref="H45" si="60">G45/I45*100</f>
        <v>#DIV/0!</v>
      </c>
      <c r="I45" s="20">
        <f>AVERAGE(F45:F47)</f>
        <v>0</v>
      </c>
      <c r="J45" s="21">
        <v>573.29999999999995</v>
      </c>
      <c r="K45" s="24">
        <v>573.29999999999995</v>
      </c>
      <c r="L45" s="27">
        <v>2</v>
      </c>
      <c r="M45" s="28"/>
      <c r="N45" s="34">
        <f t="shared" ref="N45" si="61">L45+M45</f>
        <v>2</v>
      </c>
      <c r="O45" s="19">
        <f t="shared" ref="O45" si="62">K45*N45</f>
        <v>1146.5999999999999</v>
      </c>
      <c r="P45" s="13"/>
    </row>
    <row r="46" spans="1:16" ht="25.5" x14ac:dyDescent="0.25">
      <c r="A46" s="32"/>
      <c r="B46" s="32"/>
      <c r="C46" s="38"/>
      <c r="D46" s="32"/>
      <c r="E46" s="5" t="s">
        <v>11</v>
      </c>
      <c r="F46" s="18">
        <v>0</v>
      </c>
      <c r="G46" s="40"/>
      <c r="H46" s="20"/>
      <c r="I46" s="20"/>
      <c r="J46" s="22"/>
      <c r="K46" s="25"/>
      <c r="L46" s="27"/>
      <c r="M46" s="29"/>
      <c r="N46" s="35"/>
      <c r="O46" s="19"/>
    </row>
    <row r="47" spans="1:16" ht="25.5" x14ac:dyDescent="0.25">
      <c r="A47" s="33"/>
      <c r="B47" s="33"/>
      <c r="C47" s="39"/>
      <c r="D47" s="33"/>
      <c r="E47" s="5" t="s">
        <v>12</v>
      </c>
      <c r="F47" s="18">
        <v>0</v>
      </c>
      <c r="G47" s="40"/>
      <c r="H47" s="20"/>
      <c r="I47" s="20"/>
      <c r="J47" s="23"/>
      <c r="K47" s="26"/>
      <c r="L47" s="27"/>
      <c r="M47" s="30"/>
      <c r="N47" s="36"/>
      <c r="O47" s="19"/>
    </row>
    <row r="48" spans="1:16" ht="25.5" x14ac:dyDescent="0.25">
      <c r="A48" s="31">
        <v>16</v>
      </c>
      <c r="B48" s="31" t="s">
        <v>52</v>
      </c>
      <c r="C48" s="37" t="s">
        <v>37</v>
      </c>
      <c r="D48" s="31" t="s">
        <v>28</v>
      </c>
      <c r="E48" s="5" t="s">
        <v>10</v>
      </c>
      <c r="F48" s="18">
        <v>0</v>
      </c>
      <c r="G48" s="40">
        <f>STDEV(F48:F50)</f>
        <v>0</v>
      </c>
      <c r="H48" s="20" t="e">
        <f t="shared" ref="H48" si="63">G48/I48*100</f>
        <v>#DIV/0!</v>
      </c>
      <c r="I48" s="20">
        <f>AVERAGE(F48:F50)</f>
        <v>0</v>
      </c>
      <c r="J48" s="21">
        <v>17.170000000000002</v>
      </c>
      <c r="K48" s="24">
        <v>17.170000000000002</v>
      </c>
      <c r="L48" s="27">
        <v>10</v>
      </c>
      <c r="M48" s="28">
        <v>12</v>
      </c>
      <c r="N48" s="34">
        <f t="shared" ref="N48" si="64">L48+M48</f>
        <v>22</v>
      </c>
      <c r="O48" s="19">
        <f t="shared" ref="O48" si="65">K48*N48</f>
        <v>377.74</v>
      </c>
      <c r="P48" s="13"/>
    </row>
    <row r="49" spans="1:16" ht="25.5" x14ac:dyDescent="0.25">
      <c r="A49" s="32"/>
      <c r="B49" s="32"/>
      <c r="C49" s="38"/>
      <c r="D49" s="32"/>
      <c r="E49" s="5" t="s">
        <v>11</v>
      </c>
      <c r="F49" s="18">
        <v>0</v>
      </c>
      <c r="G49" s="40"/>
      <c r="H49" s="20"/>
      <c r="I49" s="20"/>
      <c r="J49" s="22"/>
      <c r="K49" s="25"/>
      <c r="L49" s="27"/>
      <c r="M49" s="29"/>
      <c r="N49" s="35"/>
      <c r="O49" s="19"/>
    </row>
    <row r="50" spans="1:16" ht="25.5" x14ac:dyDescent="0.25">
      <c r="A50" s="33"/>
      <c r="B50" s="33"/>
      <c r="C50" s="39"/>
      <c r="D50" s="33"/>
      <c r="E50" s="5" t="s">
        <v>12</v>
      </c>
      <c r="F50" s="18">
        <v>0</v>
      </c>
      <c r="G50" s="40"/>
      <c r="H50" s="20"/>
      <c r="I50" s="20"/>
      <c r="J50" s="23"/>
      <c r="K50" s="26"/>
      <c r="L50" s="27"/>
      <c r="M50" s="30"/>
      <c r="N50" s="36"/>
      <c r="O50" s="19"/>
    </row>
    <row r="51" spans="1:16" s="1" customFormat="1" ht="16.5" customHeight="1" x14ac:dyDescent="0.25">
      <c r="A51" s="31">
        <v>17</v>
      </c>
      <c r="B51" s="31" t="s">
        <v>53</v>
      </c>
      <c r="C51" s="37" t="s">
        <v>38</v>
      </c>
      <c r="D51" s="31" t="s">
        <v>0</v>
      </c>
      <c r="E51" s="5" t="s">
        <v>10</v>
      </c>
      <c r="F51" s="18">
        <v>1281</v>
      </c>
      <c r="G51" s="40">
        <f t="shared" ref="G51" si="66">STDEV(F51:F53)</f>
        <v>247.4</v>
      </c>
      <c r="H51" s="20">
        <f t="shared" ref="H51" si="67">G51/I51*100</f>
        <v>18.32</v>
      </c>
      <c r="I51" s="20">
        <f t="shared" ref="I51" si="68">AVERAGE(F51:F53)</f>
        <v>1350.33</v>
      </c>
      <c r="J51" s="21">
        <v>0</v>
      </c>
      <c r="K51" s="24">
        <v>1350.33</v>
      </c>
      <c r="L51" s="28">
        <v>8</v>
      </c>
      <c r="M51" s="28"/>
      <c r="N51" s="34">
        <f t="shared" ref="N51" si="69">L51+M51</f>
        <v>8</v>
      </c>
      <c r="O51" s="19">
        <f t="shared" ref="O51" si="70">K51*N51</f>
        <v>10802.64</v>
      </c>
      <c r="P51" s="8"/>
    </row>
    <row r="52" spans="1:16" s="1" customFormat="1" ht="16.5" customHeight="1" x14ac:dyDescent="0.25">
      <c r="A52" s="32"/>
      <c r="B52" s="32"/>
      <c r="C52" s="38"/>
      <c r="D52" s="32"/>
      <c r="E52" s="5" t="s">
        <v>11</v>
      </c>
      <c r="F52" s="18">
        <v>1145</v>
      </c>
      <c r="G52" s="40"/>
      <c r="H52" s="20"/>
      <c r="I52" s="20"/>
      <c r="J52" s="22"/>
      <c r="K52" s="25"/>
      <c r="L52" s="29"/>
      <c r="M52" s="29"/>
      <c r="N52" s="35"/>
      <c r="O52" s="19"/>
      <c r="P52" s="8"/>
    </row>
    <row r="53" spans="1:16" s="1" customFormat="1" ht="16.5" customHeight="1" x14ac:dyDescent="0.25">
      <c r="A53" s="33"/>
      <c r="B53" s="33"/>
      <c r="C53" s="39"/>
      <c r="D53" s="33"/>
      <c r="E53" s="5" t="s">
        <v>12</v>
      </c>
      <c r="F53" s="18">
        <v>1625</v>
      </c>
      <c r="G53" s="40"/>
      <c r="H53" s="20"/>
      <c r="I53" s="20"/>
      <c r="J53" s="23"/>
      <c r="K53" s="26"/>
      <c r="L53" s="30"/>
      <c r="M53" s="30"/>
      <c r="N53" s="36"/>
      <c r="O53" s="19"/>
      <c r="P53" s="8"/>
    </row>
    <row r="54" spans="1:16" s="1" customFormat="1" ht="15" customHeight="1" x14ac:dyDescent="0.25">
      <c r="A54" s="31">
        <v>18</v>
      </c>
      <c r="B54" s="31" t="s">
        <v>53</v>
      </c>
      <c r="C54" s="37" t="s">
        <v>39</v>
      </c>
      <c r="D54" s="31" t="s">
        <v>40</v>
      </c>
      <c r="E54" s="5" t="s">
        <v>10</v>
      </c>
      <c r="F54" s="18">
        <v>1281</v>
      </c>
      <c r="G54" s="40">
        <f t="shared" ref="G54" si="71">STDEV(F54:F56)</f>
        <v>247.4</v>
      </c>
      <c r="H54" s="20">
        <f t="shared" ref="H54" si="72">G54/I54*100</f>
        <v>18.32</v>
      </c>
      <c r="I54" s="20">
        <f t="shared" ref="I54" si="73">AVERAGE(F54:F56)</f>
        <v>1350.33</v>
      </c>
      <c r="J54" s="21">
        <v>0</v>
      </c>
      <c r="K54" s="24">
        <v>1350.33</v>
      </c>
      <c r="L54" s="27">
        <v>8</v>
      </c>
      <c r="M54" s="28"/>
      <c r="N54" s="34">
        <f t="shared" ref="N54" si="74">L54+M54</f>
        <v>8</v>
      </c>
      <c r="O54" s="19">
        <f t="shared" ref="O54" si="75">K54*N54</f>
        <v>10802.64</v>
      </c>
      <c r="P54" s="8"/>
    </row>
    <row r="55" spans="1:16" s="1" customFormat="1" ht="15" customHeight="1" x14ac:dyDescent="0.25">
      <c r="A55" s="32"/>
      <c r="B55" s="41"/>
      <c r="C55" s="38"/>
      <c r="D55" s="32"/>
      <c r="E55" s="5" t="s">
        <v>11</v>
      </c>
      <c r="F55" s="18">
        <v>1145</v>
      </c>
      <c r="G55" s="40"/>
      <c r="H55" s="20"/>
      <c r="I55" s="20"/>
      <c r="J55" s="22"/>
      <c r="K55" s="25"/>
      <c r="L55" s="27"/>
      <c r="M55" s="29"/>
      <c r="N55" s="35"/>
      <c r="O55" s="19"/>
      <c r="P55" s="8"/>
    </row>
    <row r="56" spans="1:16" s="1" customFormat="1" ht="15" customHeight="1" x14ac:dyDescent="0.25">
      <c r="A56" s="33"/>
      <c r="B56" s="42"/>
      <c r="C56" s="39"/>
      <c r="D56" s="33"/>
      <c r="E56" s="5" t="s">
        <v>12</v>
      </c>
      <c r="F56" s="18">
        <v>1625</v>
      </c>
      <c r="G56" s="40"/>
      <c r="H56" s="20"/>
      <c r="I56" s="20"/>
      <c r="J56" s="23"/>
      <c r="K56" s="26"/>
      <c r="L56" s="27"/>
      <c r="M56" s="30"/>
      <c r="N56" s="36"/>
      <c r="O56" s="19"/>
      <c r="P56" s="8"/>
    </row>
    <row r="57" spans="1:16" s="1" customFormat="1" ht="16.5" customHeight="1" x14ac:dyDescent="0.25">
      <c r="A57" s="31">
        <v>19</v>
      </c>
      <c r="B57" s="31" t="s">
        <v>53</v>
      </c>
      <c r="C57" s="37" t="s">
        <v>41</v>
      </c>
      <c r="D57" s="31" t="s">
        <v>0</v>
      </c>
      <c r="E57" s="5" t="s">
        <v>10</v>
      </c>
      <c r="F57" s="18">
        <v>826</v>
      </c>
      <c r="G57" s="40">
        <f t="shared" ref="G57" si="76">STDEV(F57:F59)</f>
        <v>23.59</v>
      </c>
      <c r="H57" s="20">
        <f t="shared" ref="H57" si="77">G57/I57*100</f>
        <v>2.78</v>
      </c>
      <c r="I57" s="20">
        <f t="shared" ref="I57" si="78">AVERAGE(F57:F59)</f>
        <v>848.33</v>
      </c>
      <c r="J57" s="21">
        <v>0</v>
      </c>
      <c r="K57" s="24">
        <v>848.33</v>
      </c>
      <c r="L57" s="27">
        <v>1</v>
      </c>
      <c r="M57" s="28"/>
      <c r="N57" s="34">
        <f t="shared" ref="N57" si="79">L57+M57</f>
        <v>1</v>
      </c>
      <c r="O57" s="19">
        <f t="shared" ref="O57" si="80">K57*N57</f>
        <v>848.33</v>
      </c>
      <c r="P57" s="8"/>
    </row>
    <row r="58" spans="1:16" s="1" customFormat="1" ht="15" customHeight="1" x14ac:dyDescent="0.25">
      <c r="A58" s="32"/>
      <c r="B58" s="32"/>
      <c r="C58" s="38"/>
      <c r="D58" s="32"/>
      <c r="E58" s="5" t="s">
        <v>11</v>
      </c>
      <c r="F58" s="18">
        <v>846</v>
      </c>
      <c r="G58" s="40"/>
      <c r="H58" s="20"/>
      <c r="I58" s="20"/>
      <c r="J58" s="22"/>
      <c r="K58" s="25"/>
      <c r="L58" s="27"/>
      <c r="M58" s="29"/>
      <c r="N58" s="35"/>
      <c r="O58" s="19"/>
      <c r="P58" s="8"/>
    </row>
    <row r="59" spans="1:16" s="1" customFormat="1" ht="15" customHeight="1" x14ac:dyDescent="0.25">
      <c r="A59" s="33"/>
      <c r="B59" s="33"/>
      <c r="C59" s="39"/>
      <c r="D59" s="33"/>
      <c r="E59" s="5" t="s">
        <v>12</v>
      </c>
      <c r="F59" s="18">
        <v>873</v>
      </c>
      <c r="G59" s="40"/>
      <c r="H59" s="20"/>
      <c r="I59" s="20"/>
      <c r="J59" s="23"/>
      <c r="K59" s="26"/>
      <c r="L59" s="27"/>
      <c r="M59" s="30"/>
      <c r="N59" s="36"/>
      <c r="O59" s="19"/>
      <c r="P59" s="8"/>
    </row>
    <row r="60" spans="1:16" ht="25.5" x14ac:dyDescent="0.25">
      <c r="A60" s="31">
        <v>20</v>
      </c>
      <c r="B60" s="31" t="s">
        <v>51</v>
      </c>
      <c r="C60" s="37" t="s">
        <v>42</v>
      </c>
      <c r="D60" s="31" t="s">
        <v>0</v>
      </c>
      <c r="E60" s="5" t="s">
        <v>10</v>
      </c>
      <c r="F60" s="18">
        <v>0</v>
      </c>
      <c r="G60" s="40">
        <f>STDEV(F60:F62)</f>
        <v>0</v>
      </c>
      <c r="H60" s="20" t="e">
        <f t="shared" ref="H60" si="81">G60/I60*100</f>
        <v>#DIV/0!</v>
      </c>
      <c r="I60" s="20">
        <f>AVERAGE(F60:F62)</f>
        <v>0</v>
      </c>
      <c r="J60" s="21">
        <v>219.21</v>
      </c>
      <c r="K60" s="24">
        <v>219.21</v>
      </c>
      <c r="L60" s="27">
        <v>4</v>
      </c>
      <c r="M60" s="28"/>
      <c r="N60" s="34">
        <f t="shared" ref="N60" si="82">L60+M60</f>
        <v>4</v>
      </c>
      <c r="O60" s="19">
        <f t="shared" ref="O60" si="83">K60*N60</f>
        <v>876.84</v>
      </c>
      <c r="P60" s="13"/>
    </row>
    <row r="61" spans="1:16" ht="25.5" x14ac:dyDescent="0.25">
      <c r="A61" s="32"/>
      <c r="B61" s="32"/>
      <c r="C61" s="38"/>
      <c r="D61" s="32"/>
      <c r="E61" s="5" t="s">
        <v>11</v>
      </c>
      <c r="F61" s="18">
        <v>0</v>
      </c>
      <c r="G61" s="40"/>
      <c r="H61" s="20"/>
      <c r="I61" s="20"/>
      <c r="J61" s="22"/>
      <c r="K61" s="25"/>
      <c r="L61" s="27"/>
      <c r="M61" s="29"/>
      <c r="N61" s="35"/>
      <c r="O61" s="19"/>
    </row>
    <row r="62" spans="1:16" ht="25.5" x14ac:dyDescent="0.25">
      <c r="A62" s="33"/>
      <c r="B62" s="33"/>
      <c r="C62" s="39"/>
      <c r="D62" s="33"/>
      <c r="E62" s="5" t="s">
        <v>12</v>
      </c>
      <c r="F62" s="18">
        <v>0</v>
      </c>
      <c r="G62" s="40"/>
      <c r="H62" s="20"/>
      <c r="I62" s="20"/>
      <c r="J62" s="23"/>
      <c r="K62" s="26"/>
      <c r="L62" s="27"/>
      <c r="M62" s="30"/>
      <c r="N62" s="36"/>
      <c r="O62" s="19"/>
    </row>
    <row r="63" spans="1:16" ht="25.5" x14ac:dyDescent="0.25">
      <c r="A63" s="31">
        <v>21</v>
      </c>
      <c r="B63" s="31" t="s">
        <v>51</v>
      </c>
      <c r="C63" s="37" t="s">
        <v>43</v>
      </c>
      <c r="D63" s="31" t="s">
        <v>0</v>
      </c>
      <c r="E63" s="5" t="s">
        <v>10</v>
      </c>
      <c r="F63" s="18">
        <v>0</v>
      </c>
      <c r="G63" s="40">
        <f>STDEV(F63:F65)</f>
        <v>0</v>
      </c>
      <c r="H63" s="20" t="e">
        <f t="shared" ref="H63" si="84">G63/I63*100</f>
        <v>#DIV/0!</v>
      </c>
      <c r="I63" s="20">
        <f>AVERAGE(F63:F65)</f>
        <v>0</v>
      </c>
      <c r="J63" s="21">
        <v>219.21</v>
      </c>
      <c r="K63" s="24">
        <v>219.21</v>
      </c>
      <c r="L63" s="27">
        <v>4</v>
      </c>
      <c r="M63" s="28"/>
      <c r="N63" s="34">
        <f t="shared" ref="N63" si="85">L63+M63</f>
        <v>4</v>
      </c>
      <c r="O63" s="19">
        <f t="shared" ref="O63" si="86">K63*N63</f>
        <v>876.84</v>
      </c>
      <c r="P63" s="13"/>
    </row>
    <row r="64" spans="1:16" ht="25.5" x14ac:dyDescent="0.25">
      <c r="A64" s="32"/>
      <c r="B64" s="32"/>
      <c r="C64" s="38"/>
      <c r="D64" s="32"/>
      <c r="E64" s="5" t="s">
        <v>11</v>
      </c>
      <c r="F64" s="18">
        <v>0</v>
      </c>
      <c r="G64" s="40"/>
      <c r="H64" s="20"/>
      <c r="I64" s="20"/>
      <c r="J64" s="22"/>
      <c r="K64" s="25"/>
      <c r="L64" s="27"/>
      <c r="M64" s="29"/>
      <c r="N64" s="35"/>
      <c r="O64" s="19"/>
    </row>
    <row r="65" spans="1:15" ht="25.5" x14ac:dyDescent="0.25">
      <c r="A65" s="33"/>
      <c r="B65" s="33"/>
      <c r="C65" s="39"/>
      <c r="D65" s="33"/>
      <c r="E65" s="5" t="s">
        <v>12</v>
      </c>
      <c r="F65" s="18">
        <v>0</v>
      </c>
      <c r="G65" s="40"/>
      <c r="H65" s="20"/>
      <c r="I65" s="20"/>
      <c r="J65" s="23"/>
      <c r="K65" s="26"/>
      <c r="L65" s="27"/>
      <c r="M65" s="30"/>
      <c r="N65" s="36"/>
      <c r="O65" s="19"/>
    </row>
    <row r="66" spans="1:15" x14ac:dyDescent="0.25">
      <c r="O66" s="11">
        <f>SUM(O3:O65)</f>
        <v>343724.21</v>
      </c>
    </row>
  </sheetData>
  <mergeCells count="273">
    <mergeCell ref="M60:M62"/>
    <mergeCell ref="N60:N62"/>
    <mergeCell ref="O60:O62"/>
    <mergeCell ref="A63:A65"/>
    <mergeCell ref="B63:B65"/>
    <mergeCell ref="C63:C65"/>
    <mergeCell ref="D63:D65"/>
    <mergeCell ref="G63:G65"/>
    <mergeCell ref="H63:H65"/>
    <mergeCell ref="I63:I65"/>
    <mergeCell ref="J63:J65"/>
    <mergeCell ref="K63:K65"/>
    <mergeCell ref="L63:L65"/>
    <mergeCell ref="M63:M65"/>
    <mergeCell ref="N63:N65"/>
    <mergeCell ref="O63:O65"/>
    <mergeCell ref="H60:H62"/>
    <mergeCell ref="I60:I62"/>
    <mergeCell ref="J60:J62"/>
    <mergeCell ref="K60:K62"/>
    <mergeCell ref="L60:L62"/>
    <mergeCell ref="A60:A62"/>
    <mergeCell ref="B60:B62"/>
    <mergeCell ref="C60:C62"/>
    <mergeCell ref="D60:D62"/>
    <mergeCell ref="G60:G62"/>
    <mergeCell ref="M54:M56"/>
    <mergeCell ref="N54:N56"/>
    <mergeCell ref="O54:O56"/>
    <mergeCell ref="A57:A59"/>
    <mergeCell ref="B57:B59"/>
    <mergeCell ref="C57:C59"/>
    <mergeCell ref="D57:D59"/>
    <mergeCell ref="G57:G59"/>
    <mergeCell ref="H57:H59"/>
    <mergeCell ref="I57:I59"/>
    <mergeCell ref="J57:J59"/>
    <mergeCell ref="K57:K59"/>
    <mergeCell ref="L57:L59"/>
    <mergeCell ref="M57:M59"/>
    <mergeCell ref="N57:N59"/>
    <mergeCell ref="O57:O59"/>
    <mergeCell ref="H54:H56"/>
    <mergeCell ref="I54:I56"/>
    <mergeCell ref="J54:J56"/>
    <mergeCell ref="K54:K56"/>
    <mergeCell ref="L54:L56"/>
    <mergeCell ref="A54:A56"/>
    <mergeCell ref="B54:B56"/>
    <mergeCell ref="C54:C56"/>
    <mergeCell ref="D54:D56"/>
    <mergeCell ref="G54:G56"/>
    <mergeCell ref="M48:M50"/>
    <mergeCell ref="N48:N50"/>
    <mergeCell ref="O48:O50"/>
    <mergeCell ref="A51:A53"/>
    <mergeCell ref="B51:B53"/>
    <mergeCell ref="C51:C53"/>
    <mergeCell ref="D51:D53"/>
    <mergeCell ref="G51:G53"/>
    <mergeCell ref="H51:H53"/>
    <mergeCell ref="I51:I53"/>
    <mergeCell ref="J51:J53"/>
    <mergeCell ref="K51:K53"/>
    <mergeCell ref="L51:L53"/>
    <mergeCell ref="M51:M53"/>
    <mergeCell ref="N51:N53"/>
    <mergeCell ref="O51:O53"/>
    <mergeCell ref="H48:H50"/>
    <mergeCell ref="I48:I50"/>
    <mergeCell ref="J48:J50"/>
    <mergeCell ref="K48:K50"/>
    <mergeCell ref="L48:L50"/>
    <mergeCell ref="A48:A50"/>
    <mergeCell ref="B48:B50"/>
    <mergeCell ref="C48:C50"/>
    <mergeCell ref="D48:D50"/>
    <mergeCell ref="G48:G50"/>
    <mergeCell ref="M42:M44"/>
    <mergeCell ref="N42:N44"/>
    <mergeCell ref="O42:O44"/>
    <mergeCell ref="A45:A47"/>
    <mergeCell ref="B45:B47"/>
    <mergeCell ref="C45:C47"/>
    <mergeCell ref="D45:D47"/>
    <mergeCell ref="G45:G47"/>
    <mergeCell ref="H45:H47"/>
    <mergeCell ref="I45:I47"/>
    <mergeCell ref="J45:J47"/>
    <mergeCell ref="K45:K47"/>
    <mergeCell ref="L45:L47"/>
    <mergeCell ref="M45:M47"/>
    <mergeCell ref="N45:N47"/>
    <mergeCell ref="O45:O47"/>
    <mergeCell ref="H42:H44"/>
    <mergeCell ref="I42:I44"/>
    <mergeCell ref="J42:J44"/>
    <mergeCell ref="K42:K44"/>
    <mergeCell ref="L42:L44"/>
    <mergeCell ref="A42:A44"/>
    <mergeCell ref="B42:B44"/>
    <mergeCell ref="C42:C44"/>
    <mergeCell ref="D42:D44"/>
    <mergeCell ref="G42:G44"/>
    <mergeCell ref="M36:M38"/>
    <mergeCell ref="N36:N38"/>
    <mergeCell ref="O36:O38"/>
    <mergeCell ref="A39:A41"/>
    <mergeCell ref="B39:B41"/>
    <mergeCell ref="C39:C41"/>
    <mergeCell ref="D39:D41"/>
    <mergeCell ref="G39:G41"/>
    <mergeCell ref="H39:H41"/>
    <mergeCell ref="I39:I41"/>
    <mergeCell ref="J39:J41"/>
    <mergeCell ref="K39:K41"/>
    <mergeCell ref="L39:L41"/>
    <mergeCell ref="M39:M41"/>
    <mergeCell ref="N39:N41"/>
    <mergeCell ref="O39:O41"/>
    <mergeCell ref="H36:H38"/>
    <mergeCell ref="I36:I38"/>
    <mergeCell ref="J36:J38"/>
    <mergeCell ref="K36:K38"/>
    <mergeCell ref="L36:L38"/>
    <mergeCell ref="A36:A38"/>
    <mergeCell ref="B36:B38"/>
    <mergeCell ref="C36:C38"/>
    <mergeCell ref="D36:D38"/>
    <mergeCell ref="G36:G38"/>
    <mergeCell ref="M30:M32"/>
    <mergeCell ref="N30:N32"/>
    <mergeCell ref="O30:O32"/>
    <mergeCell ref="A33:A35"/>
    <mergeCell ref="B33:B35"/>
    <mergeCell ref="C33:C35"/>
    <mergeCell ref="D33:D35"/>
    <mergeCell ref="G33:G35"/>
    <mergeCell ref="H33:H35"/>
    <mergeCell ref="I33:I35"/>
    <mergeCell ref="J33:J35"/>
    <mergeCell ref="K33:K35"/>
    <mergeCell ref="L33:L35"/>
    <mergeCell ref="M33:M35"/>
    <mergeCell ref="N33:N35"/>
    <mergeCell ref="O33:O35"/>
    <mergeCell ref="H30:H32"/>
    <mergeCell ref="I30:I32"/>
    <mergeCell ref="J30:J32"/>
    <mergeCell ref="K30:K32"/>
    <mergeCell ref="L30:L32"/>
    <mergeCell ref="A30:A32"/>
    <mergeCell ref="B30:B32"/>
    <mergeCell ref="C30:C32"/>
    <mergeCell ref="D30:D32"/>
    <mergeCell ref="G30:G32"/>
    <mergeCell ref="M24:M26"/>
    <mergeCell ref="N24:N26"/>
    <mergeCell ref="O24:O26"/>
    <mergeCell ref="A27:A29"/>
    <mergeCell ref="B27:B29"/>
    <mergeCell ref="C27:C29"/>
    <mergeCell ref="D27:D29"/>
    <mergeCell ref="G27:G29"/>
    <mergeCell ref="H27:H29"/>
    <mergeCell ref="I27:I29"/>
    <mergeCell ref="J27:J29"/>
    <mergeCell ref="K27:K29"/>
    <mergeCell ref="L27:L29"/>
    <mergeCell ref="M27:M29"/>
    <mergeCell ref="N27:N29"/>
    <mergeCell ref="O27:O29"/>
    <mergeCell ref="H24:H26"/>
    <mergeCell ref="I24:I26"/>
    <mergeCell ref="J24:J26"/>
    <mergeCell ref="K24:K26"/>
    <mergeCell ref="L24:L26"/>
    <mergeCell ref="A24:A26"/>
    <mergeCell ref="B24:B26"/>
    <mergeCell ref="C24:C26"/>
    <mergeCell ref="D24:D26"/>
    <mergeCell ref="G24:G26"/>
    <mergeCell ref="M18:M20"/>
    <mergeCell ref="N18:N20"/>
    <mergeCell ref="O18:O20"/>
    <mergeCell ref="A21:A23"/>
    <mergeCell ref="B21:B23"/>
    <mergeCell ref="C21:C23"/>
    <mergeCell ref="D21:D23"/>
    <mergeCell ref="G21:G23"/>
    <mergeCell ref="H21:H23"/>
    <mergeCell ref="I21:I23"/>
    <mergeCell ref="J21:J23"/>
    <mergeCell ref="K21:K23"/>
    <mergeCell ref="L21:L23"/>
    <mergeCell ref="M21:M23"/>
    <mergeCell ref="N21:N23"/>
    <mergeCell ref="O21:O23"/>
    <mergeCell ref="H18:H20"/>
    <mergeCell ref="I18:I20"/>
    <mergeCell ref="J18:J20"/>
    <mergeCell ref="K18:K20"/>
    <mergeCell ref="L18:L20"/>
    <mergeCell ref="A18:A20"/>
    <mergeCell ref="B18:B20"/>
    <mergeCell ref="C18:C20"/>
    <mergeCell ref="D18:D20"/>
    <mergeCell ref="G18:G20"/>
    <mergeCell ref="K12:K14"/>
    <mergeCell ref="L12:L14"/>
    <mergeCell ref="M12:M14"/>
    <mergeCell ref="N12:N14"/>
    <mergeCell ref="O12:O14"/>
    <mergeCell ref="A12:A14"/>
    <mergeCell ref="B12:B14"/>
    <mergeCell ref="C12:C14"/>
    <mergeCell ref="D12:D14"/>
    <mergeCell ref="G12:G14"/>
    <mergeCell ref="N15:N17"/>
    <mergeCell ref="O15:O17"/>
    <mergeCell ref="K15:K17"/>
    <mergeCell ref="L15:L17"/>
    <mergeCell ref="M15:M17"/>
    <mergeCell ref="H15:H17"/>
    <mergeCell ref="I15:I17"/>
    <mergeCell ref="J15:J17"/>
    <mergeCell ref="H9:H11"/>
    <mergeCell ref="I9:I11"/>
    <mergeCell ref="J9:J11"/>
    <mergeCell ref="H12:H14"/>
    <mergeCell ref="I12:I14"/>
    <mergeCell ref="J12:J14"/>
    <mergeCell ref="A15:A17"/>
    <mergeCell ref="B15:B17"/>
    <mergeCell ref="C15:C17"/>
    <mergeCell ref="D15:D17"/>
    <mergeCell ref="G15:G17"/>
    <mergeCell ref="O6:O8"/>
    <mergeCell ref="L9:L11"/>
    <mergeCell ref="M9:M11"/>
    <mergeCell ref="O9:O11"/>
    <mergeCell ref="B9:B11"/>
    <mergeCell ref="C9:C11"/>
    <mergeCell ref="D9:D11"/>
    <mergeCell ref="G6:G8"/>
    <mergeCell ref="H6:H8"/>
    <mergeCell ref="G9:G11"/>
    <mergeCell ref="M6:M8"/>
    <mergeCell ref="K9:K11"/>
    <mergeCell ref="N6:N8"/>
    <mergeCell ref="N9:N11"/>
    <mergeCell ref="I6:I8"/>
    <mergeCell ref="J6:J8"/>
    <mergeCell ref="K6:K8"/>
    <mergeCell ref="L6:L8"/>
    <mergeCell ref="A9:A11"/>
    <mergeCell ref="N3:N5"/>
    <mergeCell ref="A3:A5"/>
    <mergeCell ref="B3:B5"/>
    <mergeCell ref="C3:C5"/>
    <mergeCell ref="D3:D5"/>
    <mergeCell ref="G3:G5"/>
    <mergeCell ref="A6:A8"/>
    <mergeCell ref="B6:B8"/>
    <mergeCell ref="C6:C8"/>
    <mergeCell ref="D6:D8"/>
    <mergeCell ref="O3:O5"/>
    <mergeCell ref="H3:H5"/>
    <mergeCell ref="I3:I5"/>
    <mergeCell ref="J3:J5"/>
    <mergeCell ref="K3:K5"/>
    <mergeCell ref="L3:L5"/>
    <mergeCell ref="M3:M5"/>
  </mergeCells>
  <conditionalFormatting sqref="E3:E5 E2:F2 E6:F11 E15:F17">
    <cfRule type="cellIs" dxfId="11" priority="12" operator="equal">
      <formula>"-"</formula>
    </cfRule>
  </conditionalFormatting>
  <conditionalFormatting sqref="E12:F14">
    <cfRule type="cellIs" dxfId="10" priority="11" operator="equal">
      <formula>"-"</formula>
    </cfRule>
  </conditionalFormatting>
  <conditionalFormatting sqref="E18:F20">
    <cfRule type="cellIs" dxfId="9" priority="10" operator="equal">
      <formula>"-"</formula>
    </cfRule>
  </conditionalFormatting>
  <conditionalFormatting sqref="E21:F26 E30:F32">
    <cfRule type="cellIs" dxfId="8" priority="9" operator="equal">
      <formula>"-"</formula>
    </cfRule>
  </conditionalFormatting>
  <conditionalFormatting sqref="E27:F29">
    <cfRule type="cellIs" dxfId="7" priority="8" operator="equal">
      <formula>"-"</formula>
    </cfRule>
  </conditionalFormatting>
  <conditionalFormatting sqref="E33:F35">
    <cfRule type="cellIs" dxfId="6" priority="7" operator="equal">
      <formula>"-"</formula>
    </cfRule>
  </conditionalFormatting>
  <conditionalFormatting sqref="E36:F41 E45:F47">
    <cfRule type="cellIs" dxfId="5" priority="6" operator="equal">
      <formula>"-"</formula>
    </cfRule>
  </conditionalFormatting>
  <conditionalFormatting sqref="E42:F44">
    <cfRule type="cellIs" dxfId="4" priority="5" operator="equal">
      <formula>"-"</formula>
    </cfRule>
  </conditionalFormatting>
  <conditionalFormatting sqref="E48:F50">
    <cfRule type="cellIs" dxfId="3" priority="4" operator="equal">
      <formula>"-"</formula>
    </cfRule>
  </conditionalFormatting>
  <conditionalFormatting sqref="E51:F56 E60:F62">
    <cfRule type="cellIs" dxfId="2" priority="3" operator="equal">
      <formula>"-"</formula>
    </cfRule>
  </conditionalFormatting>
  <conditionalFormatting sqref="E57:F59">
    <cfRule type="cellIs" dxfId="1" priority="2" operator="equal">
      <formula>"-"</formula>
    </cfRule>
  </conditionalFormatting>
  <conditionalFormatting sqref="E63:F65">
    <cfRule type="cellIs" dxfId="0" priority="1" operator="equal">
      <formula>"-"</formula>
    </cfRule>
  </conditionalFormatting>
  <pageMargins left="0.70866141732283472" right="0.70866141732283472" top="0.74803149606299213" bottom="0.74803149606299213" header="0.31496062992125984" footer="0.31496062992125984"/>
  <pageSetup paperSize="9" scale="3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После изменения пред.цен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Dmitrii L. Cherednichenko</dc:creator>
  <cp:lastModifiedBy>Светлана Викторовна Евдокимова</cp:lastModifiedBy>
  <cp:lastPrinted>2026-04-03T12:05:36Z</cp:lastPrinted>
  <dcterms:created xsi:type="dcterms:W3CDTF">2019-08-30T11:15:15Z</dcterms:created>
  <dcterms:modified xsi:type="dcterms:W3CDTF">2026-04-03T12:10:05Z</dcterms:modified>
</cp:coreProperties>
</file>