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РНМЦК  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5" i="1"/>
  <c r="K6"/>
  <c r="L6" s="1"/>
  <c r="I6"/>
  <c r="J6" s="1"/>
  <c r="H6"/>
  <c r="K5"/>
  <c r="J5"/>
  <c r="I5"/>
  <c r="H5"/>
  <c r="J7" l="1"/>
</calcChain>
</file>

<file path=xl/sharedStrings.xml><?xml version="1.0" encoding="utf-8"?>
<sst xmlns="http://schemas.openxmlformats.org/spreadsheetml/2006/main" count="21" uniqueCount="20">
  <si>
    <t>№ п.п.</t>
  </si>
  <si>
    <t>Наименование услуг</t>
  </si>
  <si>
    <t>Ед. изм-я</t>
  </si>
  <si>
    <t>Кол-во</t>
  </si>
  <si>
    <t>Коммерческие предложения (КП) (руб./ед.изм.)</t>
  </si>
  <si>
    <t xml:space="preserve">Средневзвешенная цена </t>
  </si>
  <si>
    <t xml:space="preserve">Начальная цена единицы  (НЦЕ**) </t>
  </si>
  <si>
    <t>Стоимость работ</t>
  </si>
  <si>
    <t>Стандартное откл.</t>
  </si>
  <si>
    <t>Коэф. вариации цен</t>
  </si>
  <si>
    <t>Коммерческое предложение № 1 (Вх.№324 от 06.04.2026)</t>
  </si>
  <si>
    <t>Коммерческое предложение № 2 (Вх.№325 от 06.04.2026)</t>
  </si>
  <si>
    <t>Коммерческое предложение № 3 (Вх.№326 от 06.04.2026)</t>
  </si>
  <si>
    <t>Услуга по ремонту пассажирского лифта  Thyssen Krupp (зав. № 298409127)</t>
  </si>
  <si>
    <t>Усл.ед.</t>
  </si>
  <si>
    <t>Услуга по ремонту пассажирского лифта  Thyssen Krupp (зав. № RRL0514318)</t>
  </si>
  <si>
    <t>Начальная(максимальная) цена контракта</t>
  </si>
  <si>
    <t>Начальная (максимальная) цена контракта включает в себя стоимость услуг, а также все расходы на страхование, уплату налогов, пошлины, сборы и другие обязательные платежи, которые Исполнитель должен выплатить в связи с выполнением обязательств по Контракту в соответствии с законодательством Российской Федерации</t>
  </si>
  <si>
    <t>Расчёт начальной (максимальной) цены контракта произведён на основании Приказа №567 от 02.10.2013 Министерства экономического развития Российской Федерации. 
Расчет цены единицы услуг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158 от  01.04.2026г. у Исполнителей, осуществляющих оказание идентичных услуг планируемых к закупке.
Поступившие коммерческие предложения отражают стоимость всего списка требуемого к оказанию услуги.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</si>
  <si>
    <t xml:space="preserve">**  НЦЕ,  устанавливается как минимальная из собранных заказчиком цен, что  не более средневзвешенной цены  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</si>
</sst>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 applyProtection="1"/>
    <xf numFmtId="0" fontId="2" fillId="0" borderId="2" xfId="0" applyFont="1" applyBorder="1" applyAlignment="1" applyProtection="1">
      <alignment horizontal="center" vertical="top" wrapText="1"/>
    </xf>
    <xf numFmtId="2" fontId="2" fillId="0" borderId="2" xfId="0" applyNumberFormat="1" applyFont="1" applyBorder="1" applyAlignment="1" applyProtection="1">
      <alignment horizontal="center" vertical="top" wrapText="1"/>
    </xf>
    <xf numFmtId="2" fontId="2" fillId="0" borderId="4" xfId="0" applyNumberFormat="1" applyFont="1" applyBorder="1" applyAlignment="1" applyProtection="1">
      <alignment horizontal="center" vertical="top" wrapText="1"/>
    </xf>
    <xf numFmtId="0" fontId="2" fillId="2" borderId="2" xfId="0" applyFont="1" applyFill="1" applyBorder="1" applyAlignment="1" applyProtection="1">
      <alignment horizontal="center" vertical="top" wrapText="1"/>
    </xf>
    <xf numFmtId="4" fontId="0" fillId="0" borderId="0" xfId="0" applyNumberFormat="1" applyAlignment="1" applyProtection="1"/>
    <xf numFmtId="0" fontId="2" fillId="0" borderId="4" xfId="0" applyFont="1" applyBorder="1" applyAlignment="1" applyProtection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4" fillId="0" borderId="5" xfId="0" applyFont="1" applyBorder="1" applyAlignment="1" applyProtection="1">
      <alignment horizontal="center" vertical="top" wrapText="1"/>
    </xf>
    <xf numFmtId="2" fontId="2" fillId="0" borderId="2" xfId="0" applyNumberFormat="1" applyFont="1" applyBorder="1" applyAlignment="1" applyProtection="1">
      <alignment horizontal="center" vertical="top"/>
    </xf>
    <xf numFmtId="4" fontId="2" fillId="0" borderId="2" xfId="0" applyNumberFormat="1" applyFont="1" applyBorder="1" applyAlignment="1" applyProtection="1">
      <alignment horizontal="center" vertical="top" wrapText="1"/>
    </xf>
    <xf numFmtId="4" fontId="2" fillId="0" borderId="4" xfId="0" applyNumberFormat="1" applyFont="1" applyBorder="1" applyAlignment="1" applyProtection="1">
      <alignment horizontal="center" vertical="top"/>
    </xf>
    <xf numFmtId="4" fontId="2" fillId="0" borderId="2" xfId="0" applyNumberFormat="1" applyFont="1" applyBorder="1" applyAlignment="1" applyProtection="1">
      <alignment horizontal="center" vertical="top"/>
    </xf>
    <xf numFmtId="2" fontId="2" fillId="0" borderId="4" xfId="0" applyNumberFormat="1" applyFont="1" applyBorder="1" applyAlignment="1" applyProtection="1">
      <alignment horizontal="center" vertical="top"/>
    </xf>
    <xf numFmtId="4" fontId="5" fillId="0" borderId="6" xfId="0" applyNumberFormat="1" applyFont="1" applyBorder="1" applyAlignment="1" applyProtection="1">
      <alignment horizontal="center" vertical="center" wrapText="1" readingOrder="1"/>
    </xf>
    <xf numFmtId="2" fontId="2" fillId="0" borderId="7" xfId="0" applyNumberFormat="1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center" wrapText="1" readingOrder="1"/>
    </xf>
    <xf numFmtId="0" fontId="0" fillId="0" borderId="0" xfId="0" applyFont="1" applyBorder="1" applyAlignment="1" applyProtection="1">
      <alignment vertical="center"/>
    </xf>
    <xf numFmtId="2" fontId="2" fillId="0" borderId="8" xfId="0" applyNumberFormat="1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right" vertical="center" wrapText="1"/>
    </xf>
    <xf numFmtId="0" fontId="6" fillId="0" borderId="8" xfId="0" applyFont="1" applyBorder="1" applyAlignment="1" applyProtection="1">
      <alignment horizontal="left" vertical="center" wrapText="1" readingOrder="1"/>
    </xf>
    <xf numFmtId="0" fontId="6" fillId="0" borderId="0" xfId="0" applyFont="1" applyBorder="1" applyAlignment="1" applyProtection="1">
      <alignment horizontal="left" vertical="center" wrapText="1" readingOrder="1"/>
    </xf>
    <xf numFmtId="0" fontId="5" fillId="0" borderId="0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top"/>
    </xf>
    <xf numFmtId="0" fontId="2" fillId="0" borderId="3" xfId="0" applyFont="1" applyBorder="1" applyAlignment="1" applyProtection="1">
      <alignment horizontal="center" vertical="top" wrapText="1"/>
    </xf>
    <xf numFmtId="0" fontId="2" fillId="0" borderId="2" xfId="0" applyFont="1" applyBorder="1" applyAlignment="1" applyProtection="1">
      <alignment horizontal="center" vertical="top" wrapText="1"/>
    </xf>
    <xf numFmtId="2" fontId="2" fillId="0" borderId="2" xfId="0" applyNumberFormat="1" applyFont="1" applyBorder="1" applyAlignment="1" applyProtection="1">
      <alignment horizontal="center" vertical="top" wrapText="1"/>
    </xf>
    <xf numFmtId="2" fontId="2" fillId="0" borderId="4" xfId="0" applyNumberFormat="1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zoomScaleNormal="100" workbookViewId="0">
      <selection activeCell="A2" sqref="A2:L2"/>
    </sheetView>
  </sheetViews>
  <sheetFormatPr defaultColWidth="8.5703125" defaultRowHeight="15"/>
  <cols>
    <col min="1" max="1" width="7" style="1" customWidth="1"/>
    <col min="2" max="2" width="35.28515625" style="1" customWidth="1"/>
    <col min="3" max="3" width="6" style="1" customWidth="1"/>
    <col min="4" max="4" width="5.28515625" style="1" customWidth="1"/>
    <col min="5" max="5" width="18.140625" style="1" customWidth="1"/>
    <col min="6" max="6" width="15.7109375" style="1" customWidth="1"/>
    <col min="7" max="7" width="17.28515625" style="1" customWidth="1"/>
    <col min="8" max="8" width="16.28515625" style="1" customWidth="1"/>
    <col min="9" max="9" width="13.140625" style="1" customWidth="1"/>
    <col min="10" max="10" width="11.140625" style="1" customWidth="1"/>
    <col min="11" max="11" width="10.7109375" style="1" customWidth="1"/>
    <col min="12" max="12" width="11.5703125" style="1" customWidth="1"/>
    <col min="15" max="16" width="10" style="1" customWidth="1"/>
  </cols>
  <sheetData>
    <row r="1" spans="1:16" ht="3.75" customHeight="1"/>
    <row r="2" spans="1:16" ht="109.5" customHeight="1">
      <c r="A2" s="24" t="s">
        <v>18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6" ht="15" customHeight="1">
      <c r="A3" s="25" t="s">
        <v>0</v>
      </c>
      <c r="B3" s="26" t="s">
        <v>1</v>
      </c>
      <c r="C3" s="27" t="s">
        <v>2</v>
      </c>
      <c r="D3" s="27" t="s">
        <v>3</v>
      </c>
      <c r="E3" s="27" t="s">
        <v>4</v>
      </c>
      <c r="F3" s="27"/>
      <c r="G3" s="27"/>
      <c r="H3" s="28" t="s">
        <v>5</v>
      </c>
      <c r="I3" s="28" t="s">
        <v>6</v>
      </c>
      <c r="J3" s="28" t="s">
        <v>7</v>
      </c>
      <c r="K3" s="29" t="s">
        <v>8</v>
      </c>
      <c r="L3" s="28" t="s">
        <v>9</v>
      </c>
    </row>
    <row r="4" spans="1:16" ht="66" customHeight="1">
      <c r="A4" s="25"/>
      <c r="B4" s="26"/>
      <c r="C4" s="27"/>
      <c r="D4" s="27"/>
      <c r="E4" s="5" t="s">
        <v>10</v>
      </c>
      <c r="F4" s="5" t="s">
        <v>11</v>
      </c>
      <c r="G4" s="5" t="s">
        <v>12</v>
      </c>
      <c r="H4" s="28"/>
      <c r="I4" s="28"/>
      <c r="J4" s="28"/>
      <c r="K4" s="29"/>
      <c r="L4" s="28"/>
      <c r="N4" s="6"/>
      <c r="O4" s="6"/>
      <c r="P4" s="6"/>
    </row>
    <row r="5" spans="1:16" ht="25.5">
      <c r="A5" s="7">
        <v>1</v>
      </c>
      <c r="B5" s="8" t="s">
        <v>13</v>
      </c>
      <c r="C5" s="9" t="s">
        <v>14</v>
      </c>
      <c r="D5" s="2">
        <v>1</v>
      </c>
      <c r="E5" s="3">
        <v>33358.5</v>
      </c>
      <c r="F5" s="10">
        <v>40697.370000000003</v>
      </c>
      <c r="G5" s="3">
        <v>41472.559999999998</v>
      </c>
      <c r="H5" s="11">
        <f>ROUND((E5+F5+G5)/3,2)</f>
        <v>38509.480000000003</v>
      </c>
      <c r="I5" s="11">
        <f>MIN(E5,F5,G5)</f>
        <v>33358.5</v>
      </c>
      <c r="J5" s="11">
        <f>I5*D5</f>
        <v>33358.5</v>
      </c>
      <c r="K5" s="12">
        <f>STDEV(E5,F5,G5)</f>
        <v>4477.6835919293608</v>
      </c>
      <c r="L5" s="13">
        <f>(K5/H5)*100</f>
        <v>11.627483912868625</v>
      </c>
    </row>
    <row r="6" spans="1:16" ht="25.5">
      <c r="A6" s="7">
        <v>2</v>
      </c>
      <c r="B6" s="8" t="s">
        <v>15</v>
      </c>
      <c r="C6" s="9" t="s">
        <v>14</v>
      </c>
      <c r="D6" s="2">
        <v>1</v>
      </c>
      <c r="E6" s="4">
        <v>94374</v>
      </c>
      <c r="F6" s="14">
        <v>115136.28</v>
      </c>
      <c r="G6" s="4">
        <v>117329.35</v>
      </c>
      <c r="H6" s="11">
        <f>ROUND((E6+F6+G6)/3,2)</f>
        <v>108946.54</v>
      </c>
      <c r="I6" s="11">
        <f>MIN(E6,F6,G6)</f>
        <v>94374</v>
      </c>
      <c r="J6" s="11">
        <f>I6*D6</f>
        <v>94374</v>
      </c>
      <c r="K6" s="12">
        <f>STDEV(E6,F6,G6)</f>
        <v>12667.740659156025</v>
      </c>
      <c r="L6" s="13">
        <f>(K6/H6)*100</f>
        <v>11.627483221730609</v>
      </c>
    </row>
    <row r="7" spans="1:16" ht="20.25" customHeight="1">
      <c r="A7" s="20" t="s">
        <v>16</v>
      </c>
      <c r="B7" s="20"/>
      <c r="C7" s="20"/>
      <c r="D7" s="20"/>
      <c r="E7" s="20"/>
      <c r="F7" s="20"/>
      <c r="G7" s="20"/>
      <c r="H7" s="20"/>
      <c r="I7" s="20"/>
      <c r="J7" s="15">
        <f>SUM(J5:J6)</f>
        <v>127732.5</v>
      </c>
      <c r="K7" s="16"/>
      <c r="L7" s="19"/>
    </row>
    <row r="8" spans="1:16" ht="13.5" customHeight="1">
      <c r="A8" s="21"/>
      <c r="B8" s="21"/>
      <c r="C8" s="21"/>
      <c r="D8" s="21"/>
      <c r="E8" s="21"/>
      <c r="F8" s="21"/>
      <c r="G8" s="21"/>
      <c r="H8" s="21"/>
      <c r="I8" s="21"/>
      <c r="J8" s="21"/>
      <c r="K8" s="22"/>
      <c r="L8" s="22"/>
    </row>
    <row r="9" spans="1:16" ht="18" customHeight="1">
      <c r="A9" s="22" t="s">
        <v>19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6" ht="58.5" customHeight="1">
      <c r="A10" s="22" t="s">
        <v>17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6" ht="18" customHeight="1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6" ht="34.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</row>
  </sheetData>
  <mergeCells count="16">
    <mergeCell ref="A2:L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A7:I7"/>
    <mergeCell ref="A8:L8"/>
    <mergeCell ref="A9:L9"/>
    <mergeCell ref="A10:L10"/>
    <mergeCell ref="A12:L12"/>
  </mergeCells>
  <pageMargins left="0.7" right="0.7" top="0.75" bottom="0.75" header="0.511811023622047" footer="0.511811023622047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РНМЦК 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Popov</dc:creator>
  <dc:description/>
  <cp:lastModifiedBy>uris</cp:lastModifiedBy>
  <cp:revision>7</cp:revision>
  <cp:lastPrinted>2025-11-26T09:42:45Z</cp:lastPrinted>
  <dcterms:created xsi:type="dcterms:W3CDTF">2023-05-30T08:35:29Z</dcterms:created>
  <dcterms:modified xsi:type="dcterms:W3CDTF">2026-04-20T12:15:49Z</dcterms:modified>
  <dc:language>ru-RU</dc:language>
</cp:coreProperties>
</file>