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45" windowHeight="7620" activeTab="2"/>
  </bookViews>
  <sheets>
    <sheet name="Лист2" sheetId="2" r:id="rId1"/>
    <sheet name="Лист3" sheetId="3" r:id="rId2"/>
    <sheet name="Лист1" sheetId="4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6" i="4" l="1"/>
  <c r="P25" i="4"/>
  <c r="P24" i="4"/>
  <c r="P23" i="4"/>
  <c r="P22" i="4"/>
  <c r="P21" i="4"/>
  <c r="P20" i="4"/>
  <c r="P19" i="4"/>
  <c r="P18" i="4"/>
  <c r="K25" i="4"/>
  <c r="K24" i="4"/>
  <c r="K23" i="4"/>
  <c r="K22" i="4"/>
  <c r="K21" i="4"/>
  <c r="K20" i="4"/>
  <c r="K19" i="4"/>
  <c r="K18" i="4"/>
  <c r="O25" i="4" l="1"/>
  <c r="O24" i="4" l="1"/>
  <c r="O23" i="4" l="1"/>
  <c r="O22" i="4" l="1"/>
  <c r="O21" i="4"/>
  <c r="O20" i="4"/>
  <c r="O19" i="4"/>
  <c r="P19" i="2" l="1"/>
  <c r="P20" i="2" l="1"/>
  <c r="P18" i="2"/>
  <c r="P21" i="2" l="1"/>
  <c r="O18" i="4" l="1"/>
</calcChain>
</file>

<file path=xl/sharedStrings.xml><?xml version="1.0" encoding="utf-8"?>
<sst xmlns="http://schemas.openxmlformats.org/spreadsheetml/2006/main" count="149" uniqueCount="56">
  <si>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</si>
  <si>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</si>
  <si>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</si>
  <si>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</si>
  <si>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</si>
  <si>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</si>
  <si>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</si>
  <si>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</si>
  <si>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</si>
  <si>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</si>
  <si>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Наименование товара</t>
  </si>
  <si>
    <t>«___» ___________ 202_ г.</t>
  </si>
  <si>
    <t>«____»___________ 202_ г.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</si>
  <si>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</si>
  <si>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</si>
  <si>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</si>
  <si>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</si>
  <si>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</si>
  <si>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___.____.202__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</si>
  <si>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</si>
  <si>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</si>
  <si>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</si>
  <si>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</si>
  <si>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</si>
  <si>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</si>
  <si>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</si>
  <si>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детский сад № 38</t>
  </si>
  <si>
    <t>Я.Л Егорова</t>
  </si>
  <si>
    <t>ИТОГО, в.т. НДС:</t>
  </si>
  <si>
    <t>шт</t>
  </si>
  <si>
    <t xml:space="preserve">   на поставку запасных частей для плиты электрической ГБДОУ детский сад № 38 Пушкинского района Санкт-Петербурга.
</t>
  </si>
  <si>
    <t>компл.</t>
  </si>
  <si>
    <t>Расчет-обоснование цены контракта, заключаемого с единственным поставщиком (подрядчиком, исполнителем) на поставку развивающих пособий для ГБДОУ детский сад № 38 Пушкинского района Санкт-Петербурга.</t>
  </si>
  <si>
    <t>Компас школьный</t>
  </si>
  <si>
    <t>Микроскоп</t>
  </si>
  <si>
    <t>Весы учебные с гирями</t>
  </si>
  <si>
    <t>Ценовое предложение №1 (КП № 234 от 13.08.2021)</t>
  </si>
  <si>
    <t>Ценовое предложение №2 (КП № 229 от  13.08.2021)</t>
  </si>
  <si>
    <t>Ценовое предложение №3 (КП № 225 от  13.08.2021)</t>
  </si>
  <si>
    <t>Расчет составил: специалист по закупкам_________________________Кравцова К.А.</t>
  </si>
  <si>
    <t>Ценовое предложение №4</t>
  </si>
  <si>
    <t>Ценовое предложение №5</t>
  </si>
  <si>
    <t>Расчет-обоснование цены контракта, заключаемого с единственным поставщиком (подрядчиком, исполнителем) на поставку медицинских товаров                                                                 для  ГБДОУ детский сад № 38 Пушкинского района Санкт-Петербурга.</t>
  </si>
  <si>
    <t>Перчатки смотровые</t>
  </si>
  <si>
    <t>____________И. Н. Орловская</t>
  </si>
  <si>
    <t>Ценовое предложение №1 от 05.02.2026 г.</t>
  </si>
  <si>
    <t>Ценовое предложение №2 от 05.02.2026 г.</t>
  </si>
  <si>
    <t>Ценовое предложение №3 от 06.02.2026 г.</t>
  </si>
  <si>
    <t>Расчет составил: специалист по закупкам________________________Борзова Е.К.</t>
  </si>
  <si>
    <t>Термометр бесконтактный инфракрасный</t>
  </si>
  <si>
    <t>Водный раствор хлоргексидина</t>
  </si>
  <si>
    <t>Глюкометр</t>
  </si>
  <si>
    <t>Аппарат искуственной вентиляции легких Амбу</t>
  </si>
  <si>
    <t>Комплект воздуховодов ротоглоточных одноразового использования</t>
  </si>
  <si>
    <t>Пульсоксиметр</t>
  </si>
  <si>
    <t xml:space="preserve">Ингалятор компрессорный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</si>
</sst>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3" fillId="0" borderId="0"/>
    <xf numFmtId="0" fontId="20" fillId="0" borderId="0"/>
  </cellStyleXfs>
  <cellXfs count="91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1" fontId="15" fillId="0" borderId="12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0" fontId="1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wrapText="1"/>
    </xf>
    <xf numFmtId="1" fontId="15" fillId="0" borderId="17" xfId="0" applyNumberFormat="1" applyFont="1" applyBorder="1" applyAlignment="1">
      <alignment horizontal="center" vertical="center" shrinkToFit="1"/>
    </xf>
    <xf numFmtId="1" fontId="15" fillId="0" borderId="5" xfId="0" applyNumberFormat="1" applyFont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shrinkToFit="1"/>
    </xf>
    <xf numFmtId="2" fontId="9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2" fontId="9" fillId="2" borderId="5" xfId="2" applyNumberFormat="1" applyFont="1" applyFill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1" fontId="8" fillId="0" borderId="5" xfId="0" applyNumberFormat="1" applyFont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 shrinkToFit="1"/>
    </xf>
    <xf numFmtId="2" fontId="14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14" xfId="0" applyFont="1" applyBorder="1" applyAlignment="1">
      <alignment horizontal="right" vertical="top" wrapText="1"/>
    </xf>
    <xf numFmtId="0" fontId="6" fillId="0" borderId="15" xfId="0" applyFont="1" applyBorder="1" applyAlignment="1">
      <alignment horizontal="right" vertical="top" wrapText="1"/>
    </xf>
    <xf numFmtId="0" fontId="6" fillId="0" borderId="16" xfId="0" applyFont="1" applyBorder="1" applyAlignment="1">
      <alignment horizontal="right" vertical="top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horizontal="center" wrapText="1"/>
      <protection locked="0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7" fillId="0" borderId="14" xfId="0" applyFont="1" applyBorder="1" applyAlignment="1">
      <alignment horizontal="right" vertical="top" wrapText="1"/>
    </xf>
    <xf numFmtId="0" fontId="17" fillId="0" borderId="15" xfId="0" applyFont="1" applyBorder="1" applyAlignment="1">
      <alignment horizontal="right" vertical="top" wrapText="1"/>
    </xf>
    <xf numFmtId="0" fontId="17" fillId="0" borderId="16" xfId="0" applyFont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27</xdr:row>
      <xdr:rowOff>0</xdr:rowOff>
    </xdr:from>
    <xdr:to>
      <xdr:col>1</xdr:col>
      <xdr:colOff>414529</xdr:colOff>
      <xdr:row>27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2199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opLeftCell="A19" zoomScaleNormal="100" workbookViewId="0">
      <selection activeCell="A24" sqref="A1:P24"/>
    </sheetView>
  </sheetViews>
  <sheetFormatPr defaultRowHeight="15" x14ac:dyDescent="0.25"/>
  <cols>
    <col min="1" max="1" width="4.140625" customWidth="1"/>
    <col min="2" max="2" width="16.28515625" customWidth="1"/>
    <col min="3" max="3" width="24" customWidth="1"/>
    <col min="4" max="4" width="7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"/>
      <c r="P2" s="7"/>
    </row>
    <row r="3" spans="1:19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7"/>
      <c r="B4" s="5" t="s">
        <v>2</v>
      </c>
      <c r="C4" s="4"/>
      <c r="D4" s="4"/>
      <c r="E4" s="7"/>
      <c r="F4" s="7"/>
      <c r="G4" s="7"/>
      <c r="H4" s="7"/>
      <c r="I4" s="7"/>
      <c r="J4" s="7"/>
      <c r="K4" s="6" t="s">
        <v>26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/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5" t="s">
        <v>5</v>
      </c>
      <c r="C7" s="4"/>
      <c r="D7" s="4"/>
      <c r="E7" s="7"/>
      <c r="F7" s="7"/>
      <c r="G7" s="7"/>
      <c r="H7" s="7"/>
      <c r="I7" s="7"/>
      <c r="J7" s="7"/>
      <c r="K7" s="6"/>
      <c r="L7" s="4"/>
      <c r="M7" s="19" t="s">
        <v>27</v>
      </c>
      <c r="N7" s="4"/>
      <c r="O7" s="4"/>
      <c r="P7" s="4"/>
      <c r="Q7" s="4"/>
      <c r="R7" s="4"/>
      <c r="S7" s="4"/>
    </row>
    <row r="8" spans="1:19" x14ac:dyDescent="0.25">
      <c r="A8" s="7"/>
      <c r="B8" s="5" t="s">
        <v>11</v>
      </c>
      <c r="C8" s="4"/>
      <c r="D8" s="4"/>
      <c r="E8" s="7"/>
      <c r="F8" s="7"/>
      <c r="G8" s="7"/>
      <c r="H8" s="7"/>
      <c r="I8" s="7"/>
      <c r="J8" s="7"/>
      <c r="K8" s="6" t="s">
        <v>12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4"/>
      <c r="R9" s="4"/>
      <c r="S9" s="4"/>
    </row>
    <row r="10" spans="1:19" ht="39.950000000000003" customHeight="1" x14ac:dyDescent="0.25">
      <c r="A10" s="80" t="s">
        <v>32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4"/>
      <c r="R10" s="4"/>
      <c r="S10" s="4"/>
    </row>
    <row r="11" spans="1:19" ht="15.6" customHeight="1" x14ac:dyDescent="0.25">
      <c r="A11" s="86" t="s">
        <v>30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"/>
      <c r="R11" s="8"/>
      <c r="S11" s="8"/>
    </row>
    <row r="12" spans="1:19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45" customHeight="1" x14ac:dyDescent="0.25">
      <c r="A13" s="81" t="s">
        <v>6</v>
      </c>
      <c r="B13" s="82" t="s">
        <v>10</v>
      </c>
      <c r="C13" s="83" t="s">
        <v>13</v>
      </c>
      <c r="D13" s="83" t="s">
        <v>7</v>
      </c>
      <c r="E13" s="83" t="s">
        <v>8</v>
      </c>
      <c r="F13" s="69" t="s">
        <v>9</v>
      </c>
      <c r="G13" s="70"/>
      <c r="H13" s="70"/>
      <c r="I13" s="70"/>
      <c r="J13" s="71"/>
      <c r="K13" s="64" t="s">
        <v>14</v>
      </c>
      <c r="L13" s="64" t="s">
        <v>15</v>
      </c>
      <c r="M13" s="64" t="s">
        <v>22</v>
      </c>
      <c r="N13" s="64" t="s">
        <v>16</v>
      </c>
      <c r="O13" s="64" t="s">
        <v>17</v>
      </c>
      <c r="P13" s="64" t="s">
        <v>24</v>
      </c>
      <c r="Q13" s="4"/>
      <c r="R13" s="4"/>
      <c r="S13" s="4"/>
    </row>
    <row r="14" spans="1:19" ht="15" customHeight="1" x14ac:dyDescent="0.25">
      <c r="A14" s="81"/>
      <c r="B14" s="82"/>
      <c r="C14" s="84"/>
      <c r="D14" s="84"/>
      <c r="E14" s="84"/>
      <c r="F14" s="72"/>
      <c r="G14" s="73"/>
      <c r="H14" s="73"/>
      <c r="I14" s="73"/>
      <c r="J14" s="74"/>
      <c r="K14" s="65"/>
      <c r="L14" s="65"/>
      <c r="M14" s="65"/>
      <c r="N14" s="65"/>
      <c r="O14" s="65"/>
      <c r="P14" s="65"/>
      <c r="Q14" s="4"/>
      <c r="R14" s="4"/>
      <c r="S14" s="4"/>
    </row>
    <row r="15" spans="1:19" ht="14.45" customHeight="1" x14ac:dyDescent="0.25">
      <c r="A15" s="81"/>
      <c r="B15" s="82"/>
      <c r="C15" s="84"/>
      <c r="D15" s="84"/>
      <c r="E15" s="84"/>
      <c r="F15" s="67" t="s">
        <v>36</v>
      </c>
      <c r="G15" s="67" t="s">
        <v>37</v>
      </c>
      <c r="H15" s="67" t="s">
        <v>38</v>
      </c>
      <c r="I15" s="67" t="s">
        <v>20</v>
      </c>
      <c r="J15" s="67" t="s">
        <v>20</v>
      </c>
      <c r="K15" s="65"/>
      <c r="L15" s="65"/>
      <c r="M15" s="65"/>
      <c r="N15" s="65"/>
      <c r="O15" s="65"/>
      <c r="P15" s="65"/>
      <c r="Q15" s="4"/>
      <c r="R15" s="4"/>
      <c r="S15" s="4"/>
    </row>
    <row r="16" spans="1:19" ht="54" customHeight="1" x14ac:dyDescent="0.25">
      <c r="A16" s="81"/>
      <c r="B16" s="82"/>
      <c r="C16" s="85"/>
      <c r="D16" s="85"/>
      <c r="E16" s="85"/>
      <c r="F16" s="68"/>
      <c r="G16" s="68"/>
      <c r="H16" s="68"/>
      <c r="I16" s="68"/>
      <c r="J16" s="68"/>
      <c r="K16" s="66"/>
      <c r="L16" s="66"/>
      <c r="M16" s="66"/>
      <c r="N16" s="66"/>
      <c r="O16" s="66"/>
      <c r="P16" s="66"/>
      <c r="Q16" s="4"/>
      <c r="R16" s="4"/>
      <c r="S16" s="4"/>
    </row>
    <row r="17" spans="1:16" x14ac:dyDescent="0.25">
      <c r="A17" s="13">
        <v>1</v>
      </c>
      <c r="B17" s="14">
        <v>2</v>
      </c>
      <c r="C17" s="12">
        <v>3</v>
      </c>
      <c r="D17" s="16">
        <v>4</v>
      </c>
      <c r="E17" s="15">
        <v>5</v>
      </c>
      <c r="F17" s="9">
        <v>6</v>
      </c>
      <c r="G17" s="9">
        <v>7</v>
      </c>
      <c r="H17" s="9">
        <v>8</v>
      </c>
      <c r="I17" s="10">
        <v>9</v>
      </c>
      <c r="J17" s="9">
        <v>10</v>
      </c>
      <c r="K17" s="11">
        <v>11</v>
      </c>
      <c r="L17" s="11">
        <v>12</v>
      </c>
      <c r="M17" s="11">
        <v>13</v>
      </c>
      <c r="N17" s="11">
        <v>14</v>
      </c>
      <c r="O17" s="11">
        <v>15</v>
      </c>
      <c r="P17" s="11">
        <v>16</v>
      </c>
    </row>
    <row r="18" spans="1:16" ht="51.75" customHeight="1" x14ac:dyDescent="0.25">
      <c r="A18" s="26">
        <v>1</v>
      </c>
      <c r="B18" s="25" t="s">
        <v>35</v>
      </c>
      <c r="C18" s="27" t="s">
        <v>25</v>
      </c>
      <c r="D18" s="28" t="s">
        <v>31</v>
      </c>
      <c r="E18" s="29">
        <v>10</v>
      </c>
      <c r="F18" s="21">
        <v>2990</v>
      </c>
      <c r="G18" s="21">
        <v>2585</v>
      </c>
      <c r="H18" s="22">
        <v>2435</v>
      </c>
      <c r="I18" s="30" t="s">
        <v>25</v>
      </c>
      <c r="J18" s="30" t="s">
        <v>25</v>
      </c>
      <c r="K18" s="21">
        <v>2435</v>
      </c>
      <c r="L18" s="22" t="s">
        <v>25</v>
      </c>
      <c r="M18" s="31" t="s">
        <v>25</v>
      </c>
      <c r="N18" s="31" t="s">
        <v>25</v>
      </c>
      <c r="O18" s="21">
        <v>2435</v>
      </c>
      <c r="P18" s="21">
        <f>SUM(E18*O18)</f>
        <v>24350</v>
      </c>
    </row>
    <row r="19" spans="1:16" ht="51.75" customHeight="1" x14ac:dyDescent="0.25">
      <c r="A19" s="26">
        <v>2</v>
      </c>
      <c r="B19" s="24" t="s">
        <v>33</v>
      </c>
      <c r="C19" s="24" t="s">
        <v>25</v>
      </c>
      <c r="D19" s="32" t="s">
        <v>29</v>
      </c>
      <c r="E19" s="33">
        <v>10</v>
      </c>
      <c r="F19" s="20">
        <v>185</v>
      </c>
      <c r="G19" s="20">
        <v>203</v>
      </c>
      <c r="H19" s="20">
        <v>200</v>
      </c>
      <c r="I19" s="34" t="s">
        <v>25</v>
      </c>
      <c r="J19" s="34" t="s">
        <v>25</v>
      </c>
      <c r="K19" s="20">
        <v>185</v>
      </c>
      <c r="L19" s="20" t="s">
        <v>25</v>
      </c>
      <c r="M19" s="35" t="s">
        <v>25</v>
      </c>
      <c r="N19" s="35" t="s">
        <v>25</v>
      </c>
      <c r="O19" s="20">
        <v>185</v>
      </c>
      <c r="P19" s="20">
        <f>SUM(E19*O19)</f>
        <v>1850</v>
      </c>
    </row>
    <row r="20" spans="1:16" ht="65.099999999999994" customHeight="1" x14ac:dyDescent="0.25">
      <c r="A20" s="23">
        <v>3</v>
      </c>
      <c r="B20" s="24" t="s">
        <v>34</v>
      </c>
      <c r="C20" s="24" t="s">
        <v>25</v>
      </c>
      <c r="D20" s="32" t="s">
        <v>29</v>
      </c>
      <c r="E20" s="33">
        <v>2</v>
      </c>
      <c r="F20" s="20">
        <v>4650</v>
      </c>
      <c r="G20" s="20">
        <v>4566</v>
      </c>
      <c r="H20" s="20">
        <v>4469</v>
      </c>
      <c r="I20" s="34" t="s">
        <v>25</v>
      </c>
      <c r="J20" s="34" t="s">
        <v>25</v>
      </c>
      <c r="K20" s="20">
        <v>4469</v>
      </c>
      <c r="L20" s="20" t="s">
        <v>25</v>
      </c>
      <c r="M20" s="35" t="s">
        <v>25</v>
      </c>
      <c r="N20" s="35" t="s">
        <v>25</v>
      </c>
      <c r="O20" s="20">
        <v>4469</v>
      </c>
      <c r="P20" s="20">
        <f>SUM(E20*O20)</f>
        <v>8938</v>
      </c>
    </row>
    <row r="21" spans="1:16" ht="23.25" customHeight="1" x14ac:dyDescent="0.25">
      <c r="A21" s="76" t="s">
        <v>28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8"/>
      <c r="P21" s="36">
        <f>SUM(P18:P20)</f>
        <v>35138</v>
      </c>
    </row>
    <row r="22" spans="1:16" ht="58.5" customHeight="1" x14ac:dyDescent="0.25">
      <c r="A22" s="75" t="s">
        <v>21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</row>
    <row r="23" spans="1:16" ht="51" customHeight="1" x14ac:dyDescent="0.25">
      <c r="A23" s="60" t="s">
        <v>39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</row>
    <row r="24" spans="1:16" ht="33.6" customHeight="1" x14ac:dyDescent="0.25">
      <c r="A24" s="62" t="s">
        <v>18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3:P23"/>
    <mergeCell ref="A24:P24"/>
    <mergeCell ref="N13:N16"/>
    <mergeCell ref="F15:F16"/>
    <mergeCell ref="I15:I16"/>
    <mergeCell ref="J15:J16"/>
    <mergeCell ref="F13:J14"/>
    <mergeCell ref="A22:P22"/>
    <mergeCell ref="M13:M16"/>
    <mergeCell ref="A21:O21"/>
  </mergeCells>
  <pageMargins left="0.25" right="0.25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8" t="s">
        <v>23</v>
      </c>
    </row>
    <row r="7" spans="1:1" ht="15.75" x14ac:dyDescent="0.25">
      <c r="A7" s="1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topLeftCell="A14" workbookViewId="0">
      <selection activeCell="B18" sqref="B18"/>
    </sheetView>
  </sheetViews>
  <sheetFormatPr defaultRowHeight="15" x14ac:dyDescent="0.25"/>
  <cols>
    <col min="2" max="2" width="16.7109375" customWidth="1"/>
    <col min="3" max="3" width="28" customWidth="1"/>
    <col min="16" max="16" width="16.140625" customWidth="1"/>
  </cols>
  <sheetData>
    <row r="1" spans="1:16" ht="15.75" x14ac:dyDescent="0.25">
      <c r="B1" s="1"/>
      <c r="K1" s="2"/>
    </row>
    <row r="2" spans="1:16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"/>
      <c r="P2" s="7"/>
    </row>
    <row r="3" spans="1:16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</row>
    <row r="4" spans="1:16" x14ac:dyDescent="0.25">
      <c r="A4" s="7"/>
      <c r="B4" s="5" t="s">
        <v>2</v>
      </c>
      <c r="C4" s="4"/>
      <c r="D4" s="4"/>
      <c r="E4" s="7"/>
      <c r="F4" s="7"/>
      <c r="G4" s="7"/>
      <c r="H4" s="7"/>
      <c r="I4" s="7"/>
      <c r="J4" s="7"/>
      <c r="K4" s="6" t="s">
        <v>26</v>
      </c>
      <c r="L4" s="4"/>
      <c r="M4" s="4"/>
      <c r="N4" s="4"/>
      <c r="O4" s="4"/>
      <c r="P4" s="4"/>
    </row>
    <row r="5" spans="1:16" x14ac:dyDescent="0.25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</row>
    <row r="6" spans="1:16" x14ac:dyDescent="0.25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/>
      <c r="L6" s="4"/>
      <c r="M6" s="4"/>
      <c r="N6" s="4"/>
      <c r="O6" s="4"/>
      <c r="P6" s="4"/>
    </row>
    <row r="7" spans="1:16" x14ac:dyDescent="0.25">
      <c r="A7" s="7"/>
      <c r="B7" s="5" t="s">
        <v>44</v>
      </c>
      <c r="C7" s="4"/>
      <c r="D7" s="4"/>
      <c r="E7" s="7"/>
      <c r="F7" s="7"/>
      <c r="G7" s="7"/>
      <c r="H7" s="7"/>
      <c r="I7" s="7"/>
      <c r="J7" s="7"/>
      <c r="K7" s="6"/>
      <c r="L7" s="4"/>
      <c r="M7" s="19" t="s">
        <v>27</v>
      </c>
      <c r="N7" s="4"/>
      <c r="O7" s="4"/>
      <c r="P7" s="4"/>
    </row>
    <row r="8" spans="1:16" x14ac:dyDescent="0.25">
      <c r="A8" s="7"/>
      <c r="B8" s="5" t="s">
        <v>11</v>
      </c>
      <c r="C8" s="4"/>
      <c r="D8" s="4"/>
      <c r="E8" s="7"/>
      <c r="F8" s="7"/>
      <c r="G8" s="7"/>
      <c r="H8" s="7"/>
      <c r="I8" s="7"/>
      <c r="J8" s="7"/>
      <c r="K8" s="6" t="s">
        <v>12</v>
      </c>
      <c r="L8" s="4"/>
      <c r="M8" s="4"/>
      <c r="N8" s="4"/>
      <c r="O8" s="4"/>
      <c r="P8" s="4"/>
    </row>
    <row r="9" spans="1:16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41.25" customHeight="1" x14ac:dyDescent="0.25">
      <c r="A10" s="80" t="s">
        <v>42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</row>
    <row r="11" spans="1:16" ht="15.75" x14ac:dyDescent="0.25">
      <c r="A11" s="86" t="s">
        <v>30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</row>
    <row r="12" spans="1:1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81" t="s">
        <v>6</v>
      </c>
      <c r="B13" s="82" t="s">
        <v>10</v>
      </c>
      <c r="C13" s="83" t="s">
        <v>13</v>
      </c>
      <c r="D13" s="83" t="s">
        <v>7</v>
      </c>
      <c r="E13" s="83" t="s">
        <v>8</v>
      </c>
      <c r="F13" s="69" t="s">
        <v>9</v>
      </c>
      <c r="G13" s="70"/>
      <c r="H13" s="70"/>
      <c r="I13" s="70"/>
      <c r="J13" s="71"/>
      <c r="K13" s="64" t="s">
        <v>14</v>
      </c>
      <c r="L13" s="64" t="s">
        <v>15</v>
      </c>
      <c r="M13" s="64" t="s">
        <v>22</v>
      </c>
      <c r="N13" s="64" t="s">
        <v>16</v>
      </c>
      <c r="O13" s="64" t="s">
        <v>17</v>
      </c>
      <c r="P13" s="64" t="s">
        <v>24</v>
      </c>
    </row>
    <row r="14" spans="1:16" x14ac:dyDescent="0.25">
      <c r="A14" s="81"/>
      <c r="B14" s="82"/>
      <c r="C14" s="84"/>
      <c r="D14" s="84"/>
      <c r="E14" s="84"/>
      <c r="F14" s="72"/>
      <c r="G14" s="73"/>
      <c r="H14" s="73"/>
      <c r="I14" s="73"/>
      <c r="J14" s="74"/>
      <c r="K14" s="65"/>
      <c r="L14" s="65"/>
      <c r="M14" s="65"/>
      <c r="N14" s="65"/>
      <c r="O14" s="65"/>
      <c r="P14" s="65"/>
    </row>
    <row r="15" spans="1:16" x14ac:dyDescent="0.25">
      <c r="A15" s="81"/>
      <c r="B15" s="82"/>
      <c r="C15" s="84"/>
      <c r="D15" s="84"/>
      <c r="E15" s="84"/>
      <c r="F15" s="67" t="s">
        <v>45</v>
      </c>
      <c r="G15" s="67" t="s">
        <v>46</v>
      </c>
      <c r="H15" s="67" t="s">
        <v>47</v>
      </c>
      <c r="I15" s="67" t="s">
        <v>40</v>
      </c>
      <c r="J15" s="67" t="s">
        <v>41</v>
      </c>
      <c r="K15" s="65"/>
      <c r="L15" s="65"/>
      <c r="M15" s="65"/>
      <c r="N15" s="65"/>
      <c r="O15" s="65"/>
      <c r="P15" s="65"/>
    </row>
    <row r="16" spans="1:16" ht="77.25" customHeight="1" x14ac:dyDescent="0.25">
      <c r="A16" s="81"/>
      <c r="B16" s="82"/>
      <c r="C16" s="85"/>
      <c r="D16" s="85"/>
      <c r="E16" s="85"/>
      <c r="F16" s="68"/>
      <c r="G16" s="68"/>
      <c r="H16" s="68"/>
      <c r="I16" s="68"/>
      <c r="J16" s="68"/>
      <c r="K16" s="66"/>
      <c r="L16" s="66"/>
      <c r="M16" s="66"/>
      <c r="N16" s="66"/>
      <c r="O16" s="66"/>
      <c r="P16" s="66"/>
    </row>
    <row r="17" spans="1:16" x14ac:dyDescent="0.25">
      <c r="A17" s="37">
        <v>1</v>
      </c>
      <c r="B17" s="38">
        <v>2</v>
      </c>
      <c r="C17" s="39">
        <v>3</v>
      </c>
      <c r="D17" s="40">
        <v>4</v>
      </c>
      <c r="E17" s="44">
        <v>5</v>
      </c>
      <c r="F17" s="42">
        <v>6</v>
      </c>
      <c r="G17" s="42">
        <v>7</v>
      </c>
      <c r="H17" s="42">
        <v>8</v>
      </c>
      <c r="I17" s="41">
        <v>9</v>
      </c>
      <c r="J17" s="42">
        <v>10</v>
      </c>
      <c r="K17" s="43">
        <v>11</v>
      </c>
      <c r="L17" s="43">
        <v>12</v>
      </c>
      <c r="M17" s="43">
        <v>13</v>
      </c>
      <c r="N17" s="43">
        <v>14</v>
      </c>
      <c r="O17" s="43">
        <v>15</v>
      </c>
      <c r="P17" s="43">
        <v>16</v>
      </c>
    </row>
    <row r="18" spans="1:16" ht="34.5" customHeight="1" x14ac:dyDescent="0.25">
      <c r="A18" s="13">
        <v>1</v>
      </c>
      <c r="B18" s="14" t="s">
        <v>55</v>
      </c>
      <c r="C18" s="16"/>
      <c r="D18" s="16" t="s">
        <v>29</v>
      </c>
      <c r="E18" s="45">
        <v>1</v>
      </c>
      <c r="F18" s="53">
        <v>4875</v>
      </c>
      <c r="G18" s="51">
        <v>5460</v>
      </c>
      <c r="H18" s="51">
        <v>5557.5</v>
      </c>
      <c r="I18" s="48" t="s">
        <v>25</v>
      </c>
      <c r="J18" s="48" t="s">
        <v>25</v>
      </c>
      <c r="K18" s="52">
        <f>MIN(F18:H18)</f>
        <v>4875</v>
      </c>
      <c r="L18" s="50" t="s">
        <v>25</v>
      </c>
      <c r="M18" s="47" t="s">
        <v>25</v>
      </c>
      <c r="N18" s="47" t="s">
        <v>25</v>
      </c>
      <c r="O18" s="52">
        <f>MIN(F18:L18)</f>
        <v>4875</v>
      </c>
      <c r="P18" s="52">
        <f>E18*O18</f>
        <v>4875</v>
      </c>
    </row>
    <row r="19" spans="1:16" ht="38.25" x14ac:dyDescent="0.25">
      <c r="A19" s="13">
        <v>2</v>
      </c>
      <c r="B19" s="14" t="s">
        <v>49</v>
      </c>
      <c r="C19" s="16"/>
      <c r="D19" s="16" t="s">
        <v>29</v>
      </c>
      <c r="E19" s="45">
        <v>1</v>
      </c>
      <c r="F19" s="51">
        <v>1098.5999999999999</v>
      </c>
      <c r="G19" s="51">
        <v>1230.43</v>
      </c>
      <c r="H19" s="51">
        <v>1252.4000000000001</v>
      </c>
      <c r="I19" s="48" t="s">
        <v>25</v>
      </c>
      <c r="J19" s="48" t="s">
        <v>25</v>
      </c>
      <c r="K19" s="52">
        <f t="shared" ref="K19:K25" si="0">MIN(F19:H19)</f>
        <v>1098.5999999999999</v>
      </c>
      <c r="L19" s="50" t="s">
        <v>25</v>
      </c>
      <c r="M19" s="47" t="s">
        <v>25</v>
      </c>
      <c r="N19" s="47" t="s">
        <v>25</v>
      </c>
      <c r="O19" s="52">
        <f>MIN(F19:L19)</f>
        <v>1098.5999999999999</v>
      </c>
      <c r="P19" s="52">
        <f t="shared" ref="P19:P25" si="1">E19*O19</f>
        <v>1098.5999999999999</v>
      </c>
    </row>
    <row r="20" spans="1:16" ht="34.5" customHeight="1" x14ac:dyDescent="0.25">
      <c r="A20" s="13">
        <v>3</v>
      </c>
      <c r="B20" s="14" t="s">
        <v>43</v>
      </c>
      <c r="C20" s="16"/>
      <c r="D20" s="16" t="s">
        <v>29</v>
      </c>
      <c r="E20" s="45">
        <v>10</v>
      </c>
      <c r="F20" s="51">
        <v>895.02</v>
      </c>
      <c r="G20" s="51">
        <v>1002.42</v>
      </c>
      <c r="H20" s="51">
        <v>1020.32</v>
      </c>
      <c r="I20" s="48" t="s">
        <v>25</v>
      </c>
      <c r="J20" s="48" t="s">
        <v>25</v>
      </c>
      <c r="K20" s="52">
        <f t="shared" si="0"/>
        <v>895.02</v>
      </c>
      <c r="L20" s="50" t="s">
        <v>25</v>
      </c>
      <c r="M20" s="47" t="s">
        <v>25</v>
      </c>
      <c r="N20" s="47" t="s">
        <v>25</v>
      </c>
      <c r="O20" s="52">
        <f>MIN(F20:L20)</f>
        <v>895.02</v>
      </c>
      <c r="P20" s="52">
        <f t="shared" si="1"/>
        <v>8950.2000000000007</v>
      </c>
    </row>
    <row r="21" spans="1:16" ht="25.5" x14ac:dyDescent="0.25">
      <c r="A21" s="13">
        <v>4</v>
      </c>
      <c r="B21" s="56" t="s">
        <v>50</v>
      </c>
      <c r="C21" s="16"/>
      <c r="D21" s="16" t="s">
        <v>29</v>
      </c>
      <c r="E21" s="45">
        <v>20</v>
      </c>
      <c r="F21" s="53">
        <v>36.479999999999997</v>
      </c>
      <c r="G21" s="53">
        <v>40.86</v>
      </c>
      <c r="H21" s="53">
        <v>41.59</v>
      </c>
      <c r="I21" s="48" t="s">
        <v>25</v>
      </c>
      <c r="J21" s="48" t="s">
        <v>25</v>
      </c>
      <c r="K21" s="52">
        <f t="shared" si="0"/>
        <v>36.479999999999997</v>
      </c>
      <c r="L21" s="52" t="s">
        <v>25</v>
      </c>
      <c r="M21" s="47" t="s">
        <v>25</v>
      </c>
      <c r="N21" s="47" t="s">
        <v>25</v>
      </c>
      <c r="O21" s="52">
        <f t="shared" ref="O21" si="2">MIN(F21:L21)</f>
        <v>36.479999999999997</v>
      </c>
      <c r="P21" s="52">
        <f t="shared" si="1"/>
        <v>729.59999999999991</v>
      </c>
    </row>
    <row r="22" spans="1:16" x14ac:dyDescent="0.25">
      <c r="A22" s="13">
        <v>5</v>
      </c>
      <c r="B22" s="14" t="s">
        <v>51</v>
      </c>
      <c r="C22" s="14"/>
      <c r="D22" s="16" t="s">
        <v>29</v>
      </c>
      <c r="E22" s="45">
        <v>1</v>
      </c>
      <c r="F22" s="46">
        <v>5250</v>
      </c>
      <c r="G22" s="51">
        <v>5880</v>
      </c>
      <c r="H22" s="57">
        <v>5985</v>
      </c>
      <c r="I22" s="47" t="s">
        <v>25</v>
      </c>
      <c r="J22" s="48" t="s">
        <v>25</v>
      </c>
      <c r="K22" s="52">
        <f t="shared" si="0"/>
        <v>5250</v>
      </c>
      <c r="L22" s="49" t="s">
        <v>25</v>
      </c>
      <c r="M22" s="47" t="s">
        <v>25</v>
      </c>
      <c r="N22" s="47" t="s">
        <v>25</v>
      </c>
      <c r="O22" s="52">
        <f>MIN(F22:L22)</f>
        <v>5250</v>
      </c>
      <c r="P22" s="52">
        <f t="shared" si="1"/>
        <v>5250</v>
      </c>
    </row>
    <row r="23" spans="1:16" ht="51" x14ac:dyDescent="0.25">
      <c r="A23" s="13">
        <v>6</v>
      </c>
      <c r="B23" s="14" t="s">
        <v>52</v>
      </c>
      <c r="C23" s="54"/>
      <c r="D23" s="16" t="s">
        <v>29</v>
      </c>
      <c r="E23" s="45">
        <v>1</v>
      </c>
      <c r="F23" s="53">
        <v>5850</v>
      </c>
      <c r="G23" s="53">
        <v>6552</v>
      </c>
      <c r="H23" s="53">
        <v>6669</v>
      </c>
      <c r="I23" s="53" t="s">
        <v>25</v>
      </c>
      <c r="J23" s="53" t="s">
        <v>25</v>
      </c>
      <c r="K23" s="52">
        <f t="shared" si="0"/>
        <v>5850</v>
      </c>
      <c r="L23" s="52" t="s">
        <v>25</v>
      </c>
      <c r="M23" s="52" t="s">
        <v>25</v>
      </c>
      <c r="N23" s="52" t="s">
        <v>25</v>
      </c>
      <c r="O23" s="52">
        <f>MIN(F23:N23)</f>
        <v>5850</v>
      </c>
      <c r="P23" s="52">
        <f t="shared" si="1"/>
        <v>5850</v>
      </c>
    </row>
    <row r="24" spans="1:16" ht="63.75" x14ac:dyDescent="0.25">
      <c r="A24" s="13">
        <v>7</v>
      </c>
      <c r="B24" s="14" t="s">
        <v>53</v>
      </c>
      <c r="C24" s="54"/>
      <c r="D24" s="16" t="s">
        <v>29</v>
      </c>
      <c r="E24" s="45">
        <v>1</v>
      </c>
      <c r="F24" s="53">
        <v>1050</v>
      </c>
      <c r="G24" s="53">
        <v>1176</v>
      </c>
      <c r="H24" s="53">
        <v>1197</v>
      </c>
      <c r="I24" s="53" t="s">
        <v>25</v>
      </c>
      <c r="J24" s="53" t="s">
        <v>25</v>
      </c>
      <c r="K24" s="52">
        <f t="shared" si="0"/>
        <v>1050</v>
      </c>
      <c r="L24" s="52" t="s">
        <v>25</v>
      </c>
      <c r="M24" s="52" t="s">
        <v>25</v>
      </c>
      <c r="N24" s="52" t="s">
        <v>25</v>
      </c>
      <c r="O24" s="52">
        <f t="shared" ref="O24" si="3">MIN(F24:N24)</f>
        <v>1050</v>
      </c>
      <c r="P24" s="52">
        <f t="shared" si="1"/>
        <v>1050</v>
      </c>
    </row>
    <row r="25" spans="1:16" ht="46.5" customHeight="1" x14ac:dyDescent="0.25">
      <c r="A25" s="13">
        <v>8</v>
      </c>
      <c r="B25" s="14" t="s">
        <v>54</v>
      </c>
      <c r="C25" s="58"/>
      <c r="D25" s="16" t="s">
        <v>29</v>
      </c>
      <c r="E25" s="55">
        <v>1</v>
      </c>
      <c r="F25" s="59">
        <v>2250</v>
      </c>
      <c r="G25" s="59">
        <v>2520</v>
      </c>
      <c r="H25" s="59">
        <v>2565</v>
      </c>
      <c r="I25" s="59" t="s">
        <v>25</v>
      </c>
      <c r="J25" s="59" t="s">
        <v>25</v>
      </c>
      <c r="K25" s="52">
        <f t="shared" si="0"/>
        <v>2250</v>
      </c>
      <c r="L25" s="59" t="s">
        <v>25</v>
      </c>
      <c r="M25" s="59" t="s">
        <v>25</v>
      </c>
      <c r="N25" s="59" t="s">
        <v>25</v>
      </c>
      <c r="O25" s="59">
        <f>MIN(F25:N25)</f>
        <v>2250</v>
      </c>
      <c r="P25" s="52">
        <f t="shared" si="1"/>
        <v>2250</v>
      </c>
    </row>
    <row r="26" spans="1:16" ht="21.75" customHeight="1" x14ac:dyDescent="0.25">
      <c r="A26" s="87" t="s">
        <v>28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9"/>
      <c r="P26" s="49">
        <f>SUM(P18:P25)</f>
        <v>30053.4</v>
      </c>
    </row>
    <row r="27" spans="1:16" ht="52.5" customHeight="1" x14ac:dyDescent="0.25">
      <c r="A27" s="90" t="s">
        <v>21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</row>
    <row r="28" spans="1:16" ht="30" customHeight="1" x14ac:dyDescent="0.25">
      <c r="A28" s="60" t="s">
        <v>48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</row>
    <row r="29" spans="1:16" ht="21.75" customHeight="1" x14ac:dyDescent="0.25">
      <c r="A29" s="62" t="s">
        <v>18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</row>
  </sheetData>
  <mergeCells count="24">
    <mergeCell ref="A26:O26"/>
    <mergeCell ref="A27:P27"/>
    <mergeCell ref="A28:P28"/>
    <mergeCell ref="A29:P29"/>
    <mergeCell ref="L13:L16"/>
    <mergeCell ref="M13:M16"/>
    <mergeCell ref="N13:N16"/>
    <mergeCell ref="O13:O16"/>
    <mergeCell ref="P13:P16"/>
    <mergeCell ref="F15:F16"/>
    <mergeCell ref="G15:G16"/>
    <mergeCell ref="H15:H16"/>
    <mergeCell ref="I15:I16"/>
    <mergeCell ref="J15:J16"/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</mergeCells>
  <pageMargins left="0.7" right="0.7" top="0.75" bottom="0.75" header="0.3" footer="0.3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2026-04-10T08:23:30Z</dcterms:modified>
</cp:coreProperties>
</file>