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User\Yandex.Disk\38\химчистка\"/>
    </mc:Choice>
  </mc:AlternateContent>
  <bookViews>
    <workbookView xWindow="0" yWindow="0" windowWidth="8880" windowHeight="3444"/>
  </bookViews>
  <sheets>
    <sheet name="НМЦК" sheetId="4" r:id="rId1"/>
  </sheets>
  <calcPr calcId="162913"/>
</workbook>
</file>

<file path=xl/calcChain.xml><?xml version="1.0" encoding="utf-8"?>
<calcChain xmlns="http://schemas.openxmlformats.org/spreadsheetml/2006/main">
  <c r="K12" i="4" l="1"/>
  <c r="L12" i="4" s="1"/>
  <c r="M12" i="4" s="1"/>
  <c r="N12" i="4" s="1"/>
  <c r="H10" i="4"/>
  <c r="I10" i="4" s="1"/>
  <c r="J10" i="4" s="1"/>
  <c r="H12" i="4"/>
  <c r="I12" i="4" s="1"/>
  <c r="J12" i="4" s="1"/>
  <c r="K11" i="4"/>
  <c r="L11" i="4" s="1"/>
  <c r="M11" i="4" s="1"/>
  <c r="N11" i="4" s="1"/>
  <c r="H11" i="4"/>
  <c r="I11" i="4" s="1"/>
  <c r="J11" i="4" s="1"/>
  <c r="K10" i="4" l="1"/>
  <c r="L10" i="4" l="1"/>
  <c r="M10" i="4" s="1"/>
  <c r="N10" i="4" s="1"/>
</calcChain>
</file>

<file path=xl/sharedStrings.xml><?xml version="1.0" encoding="utf-8"?>
<sst xmlns="http://schemas.openxmlformats.org/spreadsheetml/2006/main" count="30" uniqueCount="29">
  <si>
    <t>Ед. изм</t>
  </si>
  <si>
    <t>Кол-во</t>
  </si>
  <si>
    <t>Коммерческие предложения (руб./ед.изм.)</t>
  </si>
  <si>
    <t xml:space="preserve">Поставщик №1 </t>
  </si>
  <si>
    <t xml:space="preserve">Поставщик №3 </t>
  </si>
  <si>
    <t xml:space="preserve">Средняя арифметическая цена за единицу     &lt;ц&gt; </t>
  </si>
  <si>
    <t>Среднее квадратичное отклонение</t>
  </si>
  <si>
    <t>Оценка однородности совокупности значений выявленных цен, используемых в расчете НМЦК</t>
  </si>
  <si>
    <t>НМЦК, определяемая методом сопоставимых рыночных цен (анализа рынка)*</t>
  </si>
  <si>
    <t xml:space="preserve">Поставщик №2  </t>
  </si>
  <si>
    <r>
      <t xml:space="preserve">коэффициент вариации цен V (%)           </t>
    </r>
    <r>
      <rPr>
        <i/>
        <sz val="10"/>
        <color indexed="8"/>
        <rFont val="Times New Roman"/>
        <family val="1"/>
        <charset val="204"/>
      </rPr>
      <t xml:space="preserve">         (не должен превышать 33%)</t>
    </r>
  </si>
  <si>
    <r>
      <rPr>
        <b/>
        <sz val="10"/>
        <color indexed="8"/>
        <rFont val="Times New Roman"/>
        <family val="1"/>
        <charset val="204"/>
      </rPr>
      <t>Расчет НМЦК по формуле</t>
    </r>
    <r>
      <rPr>
        <sz val="10"/>
        <color indexed="8"/>
        <rFont val="Times New Roman"/>
        <family val="1"/>
        <charset val="204"/>
      </rPr>
      <t xml:space="preserve">                             v - количество (объем) закупаемого товара (работы, услуги);
n - количество значений, используемых в расчете;
i - номер источника ценовой информации;
     - цена единицы</t>
    </r>
  </si>
  <si>
    <t>Цена за единицу изм. (руб.)</t>
  </si>
  <si>
    <t>Цена за единицу изм. с округлением (вниз) до сотых долей после запятой (руб.)</t>
  </si>
  <si>
    <t>НМЦК контракта с учетом округления цены за единицу (руб.)</t>
  </si>
  <si>
    <t>1</t>
  </si>
  <si>
    <t xml:space="preserve">Наименование </t>
  </si>
  <si>
    <t xml:space="preserve">Санкт-Петербургское государственное бюджетное учреждение дополнительного образования «Санкт-Петербургская детская музыкальная школа № 38», </t>
  </si>
  <si>
    <t>Заказчиком были направлены запросы о предоставлении ценовой информации в количестве 5 штук организациям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в т.ч. размещенная  в Электронном магазине Санкт-Петербурга.</t>
  </si>
  <si>
    <t xml:space="preserve">Ответы на запросы получены от 3 поставщиков (подрядчиков, исполнителей),  а также была использована ценовая информация от поставщиков (подрядчиков, исполнителей), информация о которых имеется в свободном доступе (в частности, опубликована в печати, размещена на сайтах в сети "Интернет"). В целях соблюдения статьи 34 Бюджетного кодекса, Заказчиком принято решение при расчете цены договора использовать минимальное ценовое предложение. </t>
  </si>
  <si>
    <t xml:space="preserve">Расчет начальной (максимальной) цены контракта (далее – НМЦК) произведен в соответствии со статьей 22 Федерального закона от 05.04.2013 №44-ФЗ «О контрактной системе в сфере закупок товаров, работ, услуг для обеспечения государственных и муниципальных нужд» и Приказом Министерства экономического развития Российской Федерации от 02.10.2013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посредством применения следующего метода или нескольких следующих методов: метод сопоставимых рыночных цен (анализа рынка).
Начальная (максимальная) цена контракта определялась методом сопоставимых рыночных цен (анализа рынка), согласно Методическим рекомендациям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(НМЦК), утвержденным приказом Министерства экономического развития Российской Федерации от 02.10.2013 №567 (далее-Методические рекомендации). Выводы о цене контракта делались на основе информации о цене за единицу услуги, полученных по запросу от потенциальных исполнителей и указанных в Реестре товаров для обеспечения нужд Санкт-Петербурга содержит информацию о востребованных заказчиками товарах с указанием средней цены единицы товара с учетом НДС. Начальная (максимальная) цена контракта включает в себя все расходы исполнителя, налоги, сборы и другие обязательные платежи.
Валюта, используемая при формировании начальной (максимальной) цены контракта, (начальной цены единицы товара, работы, услуги), цены заявки на участие в закупке и расчетов с поставщиками (исполнителями, подрядчиками), - рубль Российской Федерации.
</t>
  </si>
  <si>
    <t>2</t>
  </si>
  <si>
    <t>3</t>
  </si>
  <si>
    <t>Химчистка костюма снегурочки (шуба, шапка варежки)</t>
  </si>
  <si>
    <t>Химчистка двух ковров (общая площадь двух ковров)</t>
  </si>
  <si>
    <t>Химчистка костюма деда мороза (шуба, шапка, варежки)</t>
  </si>
  <si>
    <t>шт</t>
  </si>
  <si>
    <t>шт.</t>
  </si>
  <si>
    <t>Итого по наименьшей цене: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</si>
</sst>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name val="Arial"/>
    </font>
    <font>
      <b/>
      <sz val="10"/>
      <name val="Arial Cyr"/>
      <charset val="204"/>
    </font>
    <font>
      <b/>
      <sz val="12"/>
      <name val="Times New Roman"/>
      <family val="1"/>
      <charset val="204"/>
    </font>
    <font>
      <sz val="10"/>
      <color indexed="8"/>
      <name val="Times New Roman"/>
      <family val="1"/>
      <charset val="204"/>
    </font>
    <font>
      <b/>
      <sz val="10"/>
      <color indexed="8"/>
      <name val="Times New Roman"/>
      <family val="1"/>
      <charset val="204"/>
    </font>
    <font>
      <i/>
      <sz val="10"/>
      <color indexed="8"/>
      <name val="Times New Roman"/>
      <family val="1"/>
      <charset val="204"/>
    </font>
    <font>
      <sz val="11"/>
      <color theme="1"/>
      <name val="Calibri"/>
      <family val="2"/>
      <charset val="204"/>
      <scheme val="minor"/>
    </font>
    <font>
      <sz val="11"/>
      <name val="Times New Roman"/>
      <family val="1"/>
      <charset val="204"/>
    </font>
    <font>
      <sz val="10"/>
      <name val="Arial Cyr"/>
      <charset val="204"/>
    </font>
    <font>
      <sz val="10"/>
      <name val="Tahoma"/>
      <family val="2"/>
      <charset val="204"/>
    </font>
    <font>
      <sz val="10"/>
      <name val="Arial"/>
      <family val="2"/>
      <charset val="204"/>
    </font>
    <font>
      <sz val="12"/>
      <name val="Times New Roman"/>
      <family val="1"/>
      <charset val="204"/>
    </font>
    <font>
      <sz val="12"/>
      <color indexed="8"/>
      <name val="Times New Roman"/>
      <family val="1"/>
      <charset val="204"/>
    </font>
    <font>
      <sz val="8"/>
      <name val="Arial"/>
    </font>
    <font>
      <sz val="10"/>
      <color rgb="FF000000"/>
      <name val="Times New Roman"/>
      <family val="1"/>
      <charset val="204"/>
    </font>
    <font>
      <sz val="11"/>
      <color rgb="FF000000"/>
      <name val="Calibri"/>
      <family val="2"/>
      <charset val="204"/>
    </font>
    <font>
      <sz val="11"/>
      <color rgb="FF000000"/>
      <name val="Times New Roman"/>
      <family val="1"/>
      <charset val="204"/>
    </font>
    <font>
      <sz val="12"/>
      <color rgb="FF000000"/>
      <name val="Times New Roman"/>
      <family val="1"/>
      <charset val="204"/>
    </font>
  </fonts>
  <fills count="3">
    <fill>
      <patternFill patternType="none"/>
    </fill>
    <fill>
      <patternFill patternType="gray125"/>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29">
    <xf numFmtId="0" fontId="0" fillId="0" borderId="0" xfId="0"/>
    <xf numFmtId="49" fontId="1" fillId="0" borderId="1" xfId="0" applyNumberFormat="1" applyFont="1" applyBorder="1" applyAlignment="1">
      <alignment horizontal="center" vertical="center" wrapText="1"/>
    </xf>
    <xf numFmtId="0" fontId="3" fillId="0" borderId="0" xfId="0" applyFont="1" applyAlignment="1">
      <alignment horizontal="center" vertical="center"/>
    </xf>
    <xf numFmtId="0" fontId="3" fillId="0" borderId="0" xfId="0" applyFont="1"/>
    <xf numFmtId="49" fontId="1" fillId="0" borderId="3" xfId="0" applyNumberFormat="1" applyFont="1" applyBorder="1" applyAlignment="1">
      <alignment horizontal="center" vertical="center" wrapText="1"/>
    </xf>
    <xf numFmtId="0" fontId="4" fillId="0" borderId="3" xfId="0" applyFont="1" applyBorder="1" applyAlignment="1">
      <alignment horizontal="center" vertical="top" wrapText="1"/>
    </xf>
    <xf numFmtId="0" fontId="3" fillId="0" borderId="3" xfId="0" applyFont="1" applyBorder="1" applyAlignment="1">
      <alignment horizontal="center" vertical="top" wrapText="1"/>
    </xf>
    <xf numFmtId="4" fontId="3" fillId="0" borderId="1" xfId="0" applyNumberFormat="1" applyFont="1" applyBorder="1" applyAlignment="1">
      <alignment vertical="center" wrapText="1"/>
    </xf>
    <xf numFmtId="4" fontId="3" fillId="0" borderId="1" xfId="0" applyNumberFormat="1" applyFont="1" applyBorder="1" applyAlignment="1">
      <alignment vertical="center"/>
    </xf>
    <xf numFmtId="49" fontId="8" fillId="0" borderId="1" xfId="0" applyNumberFormat="1" applyFont="1" applyBorder="1" applyAlignment="1">
      <alignment vertical="center" wrapText="1"/>
    </xf>
    <xf numFmtId="4" fontId="9" fillId="0" borderId="1" xfId="0" applyNumberFormat="1" applyFont="1" applyBorder="1" applyAlignment="1">
      <alignment horizontal="right" vertical="center" wrapText="1"/>
    </xf>
    <xf numFmtId="4" fontId="7" fillId="0" borderId="1" xfId="0" applyNumberFormat="1" applyFont="1" applyBorder="1" applyAlignment="1">
      <alignment horizontal="right" vertical="center"/>
    </xf>
    <xf numFmtId="4" fontId="3" fillId="0" borderId="1" xfId="0" applyNumberFormat="1" applyFont="1" applyBorder="1" applyAlignment="1">
      <alignment horizontal="right" vertical="center" wrapText="1"/>
    </xf>
    <xf numFmtId="0" fontId="14" fillId="2" borderId="1" xfId="0" applyFont="1" applyFill="1" applyBorder="1" applyAlignment="1">
      <alignment horizontal="center" vertical="center" wrapText="1"/>
    </xf>
    <xf numFmtId="0" fontId="15" fillId="2" borderId="1" xfId="0" applyFont="1" applyFill="1" applyBorder="1" applyAlignment="1">
      <alignment horizontal="right" vertical="center" wrapText="1"/>
    </xf>
    <xf numFmtId="4" fontId="0" fillId="0" borderId="0" xfId="0" applyNumberFormat="1"/>
    <xf numFmtId="0" fontId="0" fillId="0" borderId="0" xfId="0" applyBorder="1"/>
    <xf numFmtId="0" fontId="17" fillId="0" borderId="0" xfId="0" applyFont="1" applyBorder="1" applyAlignment="1">
      <alignment vertical="center" wrapText="1"/>
    </xf>
    <xf numFmtId="0" fontId="16" fillId="0" borderId="1" xfId="0" applyFont="1" applyBorder="1" applyAlignment="1">
      <alignment vertical="center" wrapText="1"/>
    </xf>
    <xf numFmtId="0" fontId="17" fillId="0" borderId="1" xfId="0" applyFont="1" applyBorder="1" applyAlignment="1">
      <alignment vertical="center" wrapText="1"/>
    </xf>
    <xf numFmtId="0" fontId="2" fillId="0" borderId="0" xfId="0" applyFont="1" applyAlignment="1">
      <alignment horizontal="right"/>
    </xf>
    <xf numFmtId="0" fontId="4" fillId="0" borderId="1" xfId="0" applyFont="1" applyBorder="1" applyAlignment="1">
      <alignment horizontal="center" vertical="top" wrapText="1"/>
    </xf>
    <xf numFmtId="0" fontId="4" fillId="0" borderId="3" xfId="0" applyFont="1" applyBorder="1" applyAlignment="1">
      <alignment horizontal="center" vertical="top" wrapText="1"/>
    </xf>
    <xf numFmtId="2" fontId="4" fillId="0" borderId="4" xfId="0" applyNumberFormat="1" applyFont="1" applyBorder="1" applyAlignment="1">
      <alignment horizontal="center" vertical="top" wrapText="1"/>
    </xf>
    <xf numFmtId="2" fontId="4" fillId="0" borderId="5" xfId="0" applyNumberFormat="1" applyFont="1" applyBorder="1" applyAlignment="1">
      <alignment horizontal="center" vertical="top" wrapText="1"/>
    </xf>
    <xf numFmtId="2" fontId="4" fillId="0" borderId="6" xfId="0" applyNumberFormat="1" applyFont="1" applyBorder="1" applyAlignment="1">
      <alignment horizontal="center" vertical="top" wrapText="1"/>
    </xf>
    <xf numFmtId="0" fontId="11" fillId="0" borderId="0" xfId="0" applyFont="1" applyAlignment="1">
      <alignment horizontal="center" vertical="center" wrapText="1"/>
    </xf>
    <xf numFmtId="0" fontId="12" fillId="0" borderId="2" xfId="0" applyFont="1" applyBorder="1" applyAlignment="1">
      <alignment horizontal="center" vertical="center" wrapText="1"/>
    </xf>
    <xf numFmtId="0" fontId="10" fillId="0" borderId="0" xfId="0" applyFont="1" applyAlignment="1">
      <alignment horizontal="center" vertical="center" wrapText="1"/>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8</xdr:col>
      <xdr:colOff>28575</xdr:colOff>
      <xdr:row>8</xdr:row>
      <xdr:rowOff>952500</xdr:rowOff>
    </xdr:from>
    <xdr:to>
      <xdr:col>9</xdr:col>
      <xdr:colOff>0</xdr:colOff>
      <xdr:row>8</xdr:row>
      <xdr:rowOff>1304925</xdr:rowOff>
    </xdr:to>
    <xdr:pic>
      <xdr:nvPicPr>
        <xdr:cNvPr id="1252" name="Picture 1">
          <a:extLst>
            <a:ext uri="{FF2B5EF4-FFF2-40B4-BE49-F238E27FC236}">
              <a16:creationId xmlns:a16="http://schemas.microsoft.com/office/drawing/2014/main" id="{00000000-0008-0000-0000-0000E4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96075" y="3000375"/>
          <a:ext cx="676275"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7</xdr:col>
      <xdr:colOff>28575</xdr:colOff>
      <xdr:row>8</xdr:row>
      <xdr:rowOff>923925</xdr:rowOff>
    </xdr:from>
    <xdr:to>
      <xdr:col>7</xdr:col>
      <xdr:colOff>723900</xdr:colOff>
      <xdr:row>8</xdr:row>
      <xdr:rowOff>1352550</xdr:rowOff>
    </xdr:to>
    <xdr:pic>
      <xdr:nvPicPr>
        <xdr:cNvPr id="1253" name="Picture 2">
          <a:extLst>
            <a:ext uri="{FF2B5EF4-FFF2-40B4-BE49-F238E27FC236}">
              <a16:creationId xmlns:a16="http://schemas.microsoft.com/office/drawing/2014/main" id="{00000000-0008-0000-0000-0000E5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29300" y="2971800"/>
          <a:ext cx="695325"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twoCellAnchor>
    <xdr:from>
      <xdr:col>9</xdr:col>
      <xdr:colOff>19050</xdr:colOff>
      <xdr:row>8</xdr:row>
      <xdr:rowOff>952500</xdr:rowOff>
    </xdr:from>
    <xdr:to>
      <xdr:col>10</xdr:col>
      <xdr:colOff>0</xdr:colOff>
      <xdr:row>8</xdr:row>
      <xdr:rowOff>1304925</xdr:rowOff>
    </xdr:to>
    <xdr:pic>
      <xdr:nvPicPr>
        <xdr:cNvPr id="1254" name="Picture 1">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91400" y="3000375"/>
          <a:ext cx="59055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847725</xdr:colOff>
      <xdr:row>8</xdr:row>
      <xdr:rowOff>876300</xdr:rowOff>
    </xdr:from>
    <xdr:to>
      <xdr:col>8</xdr:col>
      <xdr:colOff>666750</xdr:colOff>
      <xdr:row>8</xdr:row>
      <xdr:rowOff>1314450</xdr:rowOff>
    </xdr:to>
    <xdr:pic>
      <xdr:nvPicPr>
        <xdr:cNvPr id="1255" name="Picture 2">
          <a:extLst>
            <a:ext uri="{FF2B5EF4-FFF2-40B4-BE49-F238E27FC236}">
              <a16:creationId xmlns:a16="http://schemas.microsoft.com/office/drawing/2014/main" id="{00000000-0008-0000-0000-0000E704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648450" y="2924175"/>
          <a:ext cx="68580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19050</xdr:colOff>
      <xdr:row>8</xdr:row>
      <xdr:rowOff>1600200</xdr:rowOff>
    </xdr:from>
    <xdr:to>
      <xdr:col>10</xdr:col>
      <xdr:colOff>609600</xdr:colOff>
      <xdr:row>8</xdr:row>
      <xdr:rowOff>1962150</xdr:rowOff>
    </xdr:to>
    <xdr:pic>
      <xdr:nvPicPr>
        <xdr:cNvPr id="1256" name="Picture 5">
          <a:extLst>
            <a:ext uri="{FF2B5EF4-FFF2-40B4-BE49-F238E27FC236}">
              <a16:creationId xmlns:a16="http://schemas.microsoft.com/office/drawing/2014/main" id="{00000000-0008-0000-0000-0000E804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8001000" y="342900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266700</xdr:colOff>
      <xdr:row>8</xdr:row>
      <xdr:rowOff>1400175</xdr:rowOff>
    </xdr:from>
    <xdr:to>
      <xdr:col>10</xdr:col>
      <xdr:colOff>419100</xdr:colOff>
      <xdr:row>8</xdr:row>
      <xdr:rowOff>1628775</xdr:rowOff>
    </xdr:to>
    <xdr:pic>
      <xdr:nvPicPr>
        <xdr:cNvPr id="1257" name="Picture 6">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8248650" y="3429000"/>
          <a:ext cx="1524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tabSelected="1" topLeftCell="A10" workbookViewId="0">
      <selection activeCell="F22" sqref="F22"/>
    </sheetView>
  </sheetViews>
  <sheetFormatPr defaultRowHeight="13.2" x14ac:dyDescent="0.25"/>
  <cols>
    <col min="1" max="1" width="5.6640625" customWidth="1"/>
    <col min="2" max="2" width="36.5546875" customWidth="1"/>
    <col min="3" max="3" width="9.44140625" customWidth="1"/>
    <col min="4" max="4" width="7.5546875" customWidth="1"/>
    <col min="5" max="5" width="16.44140625" customWidth="1"/>
    <col min="6" max="6" width="14.6640625" customWidth="1"/>
    <col min="7" max="7" width="9.88671875" customWidth="1"/>
    <col min="8" max="8" width="13" customWidth="1"/>
    <col min="9" max="9" width="10.5546875" customWidth="1"/>
    <col min="11" max="11" width="10.88671875" customWidth="1"/>
    <col min="12" max="12" width="13" customWidth="1"/>
    <col min="13" max="13" width="11" customWidth="1"/>
    <col min="14" max="14" width="12" customWidth="1"/>
  </cols>
  <sheetData>
    <row r="1" spans="1:14" ht="15.6" x14ac:dyDescent="0.3">
      <c r="A1" s="20"/>
      <c r="B1" s="20"/>
      <c r="C1" s="20"/>
      <c r="D1" s="20"/>
      <c r="E1" s="20"/>
      <c r="F1" s="20"/>
      <c r="G1" s="20"/>
      <c r="H1" s="20"/>
      <c r="I1" s="20"/>
      <c r="J1" s="20"/>
      <c r="K1" s="20"/>
      <c r="L1" s="20"/>
      <c r="M1" s="20"/>
      <c r="N1" s="20"/>
    </row>
    <row r="2" spans="1:14" ht="8.25" customHeight="1" x14ac:dyDescent="0.25">
      <c r="A2" s="2"/>
      <c r="B2" s="3"/>
      <c r="C2" s="3"/>
      <c r="D2" s="3"/>
      <c r="E2" s="3"/>
      <c r="F2" s="3"/>
      <c r="G2" s="3"/>
      <c r="H2" s="3"/>
      <c r="I2" s="3"/>
    </row>
    <row r="3" spans="1:14" ht="8.25" customHeight="1" x14ac:dyDescent="0.25">
      <c r="A3" s="2"/>
      <c r="B3" s="3"/>
      <c r="C3" s="3"/>
      <c r="D3" s="3"/>
      <c r="E3" s="3"/>
      <c r="F3" s="3"/>
      <c r="G3" s="3"/>
      <c r="H3" s="3"/>
      <c r="I3" s="3"/>
    </row>
    <row r="4" spans="1:14" ht="41.25" customHeight="1" x14ac:dyDescent="0.25">
      <c r="A4" s="26" t="s">
        <v>17</v>
      </c>
      <c r="B4" s="26"/>
      <c r="C4" s="26"/>
      <c r="D4" s="26"/>
      <c r="E4" s="26"/>
      <c r="F4" s="26"/>
      <c r="G4" s="26"/>
      <c r="H4" s="26"/>
      <c r="I4" s="26"/>
      <c r="J4" s="26"/>
      <c r="K4" s="26"/>
      <c r="L4" s="26"/>
      <c r="M4" s="26"/>
      <c r="N4" s="26"/>
    </row>
    <row r="5" spans="1:14" ht="49.8" customHeight="1" x14ac:dyDescent="0.25">
      <c r="A5" s="26" t="s">
        <v>18</v>
      </c>
      <c r="B5" s="28"/>
      <c r="C5" s="28"/>
      <c r="D5" s="28"/>
      <c r="E5" s="28"/>
      <c r="F5" s="28"/>
      <c r="G5" s="28"/>
      <c r="H5" s="28"/>
      <c r="I5" s="28"/>
      <c r="J5" s="28"/>
      <c r="K5" s="28"/>
      <c r="L5" s="28"/>
      <c r="M5" s="28"/>
      <c r="N5" s="28"/>
    </row>
    <row r="6" spans="1:14" ht="75" customHeight="1" x14ac:dyDescent="0.25">
      <c r="A6" s="26" t="s">
        <v>19</v>
      </c>
      <c r="B6" s="28"/>
      <c r="C6" s="28"/>
      <c r="D6" s="28"/>
      <c r="E6" s="28"/>
      <c r="F6" s="28"/>
      <c r="G6" s="28"/>
      <c r="H6" s="28"/>
      <c r="I6" s="28"/>
      <c r="J6" s="28"/>
      <c r="K6" s="28"/>
      <c r="L6" s="28"/>
      <c r="M6" s="28"/>
      <c r="N6" s="28"/>
    </row>
    <row r="7" spans="1:14" ht="238.2" customHeight="1" x14ac:dyDescent="0.25">
      <c r="A7" s="27" t="s">
        <v>20</v>
      </c>
      <c r="B7" s="27"/>
      <c r="C7" s="27"/>
      <c r="D7" s="27"/>
      <c r="E7" s="27"/>
      <c r="F7" s="27"/>
      <c r="G7" s="27"/>
      <c r="H7" s="27"/>
      <c r="I7" s="27"/>
      <c r="J7" s="27"/>
      <c r="K7" s="27"/>
      <c r="L7" s="27"/>
      <c r="M7" s="27"/>
      <c r="N7" s="27"/>
    </row>
    <row r="8" spans="1:14" ht="27.75" customHeight="1" x14ac:dyDescent="0.25">
      <c r="A8" s="1">
        <v>1</v>
      </c>
      <c r="B8" s="21" t="s">
        <v>16</v>
      </c>
      <c r="C8" s="21" t="s">
        <v>0</v>
      </c>
      <c r="D8" s="21" t="s">
        <v>1</v>
      </c>
      <c r="E8" s="21" t="s">
        <v>2</v>
      </c>
      <c r="F8" s="21"/>
      <c r="G8" s="21"/>
      <c r="H8" s="23" t="s">
        <v>7</v>
      </c>
      <c r="I8" s="24"/>
      <c r="J8" s="25"/>
      <c r="K8" s="21" t="s">
        <v>8</v>
      </c>
      <c r="L8" s="21"/>
      <c r="M8" s="21"/>
      <c r="N8" s="21"/>
    </row>
    <row r="9" spans="1:14" ht="231.75" customHeight="1" x14ac:dyDescent="0.25">
      <c r="A9" s="4"/>
      <c r="B9" s="22"/>
      <c r="C9" s="22"/>
      <c r="D9" s="22"/>
      <c r="E9" s="5" t="s">
        <v>3</v>
      </c>
      <c r="F9" s="5" t="s">
        <v>9</v>
      </c>
      <c r="G9" s="5" t="s">
        <v>4</v>
      </c>
      <c r="H9" s="5" t="s">
        <v>5</v>
      </c>
      <c r="I9" s="5" t="s">
        <v>6</v>
      </c>
      <c r="J9" s="5" t="s">
        <v>10</v>
      </c>
      <c r="K9" s="6" t="s">
        <v>11</v>
      </c>
      <c r="L9" s="5" t="s">
        <v>12</v>
      </c>
      <c r="M9" s="5" t="s">
        <v>13</v>
      </c>
      <c r="N9" s="5" t="s">
        <v>14</v>
      </c>
    </row>
    <row r="10" spans="1:14" ht="33.6" customHeight="1" x14ac:dyDescent="0.25">
      <c r="A10" s="9" t="s">
        <v>15</v>
      </c>
      <c r="B10" s="18" t="s">
        <v>24</v>
      </c>
      <c r="C10" s="13" t="s">
        <v>27</v>
      </c>
      <c r="D10" s="14">
        <v>1</v>
      </c>
      <c r="E10" s="10">
        <v>5533.5</v>
      </c>
      <c r="F10" s="11">
        <v>6184.5</v>
      </c>
      <c r="G10" s="12">
        <v>6000</v>
      </c>
      <c r="H10" s="7">
        <f t="shared" ref="H10:H12" si="0">(E10+F10+G10)/3</f>
        <v>5906</v>
      </c>
      <c r="I10" s="8">
        <f t="shared" ref="I10" si="1">SQRT(((SUM((POWER(E10-H10,2)),(POWER(F10-H10,2)),(POWER(G10-H10,2)))/(COLUMNS(E10:G10)-1))))</f>
        <v>335.52533436388973</v>
      </c>
      <c r="J10" s="8">
        <f t="shared" ref="J10:J12" si="2">I10/H10*100</f>
        <v>5.6810926915660298</v>
      </c>
      <c r="K10" s="7">
        <f t="shared" ref="K10:K12" si="3">((D10/3)*(SUM(E10:G10)))</f>
        <v>5906</v>
      </c>
      <c r="L10" s="7">
        <f t="shared" ref="L10:L12" si="4">K10/D10</f>
        <v>5906</v>
      </c>
      <c r="M10" s="7">
        <f t="shared" ref="M10" si="5">ROUNDDOWN(L10,2)</f>
        <v>5906</v>
      </c>
      <c r="N10" s="7">
        <f t="shared" ref="N10:N12" si="6">M10*D10</f>
        <v>5906</v>
      </c>
    </row>
    <row r="11" spans="1:14" ht="33.6" customHeight="1" x14ac:dyDescent="0.25">
      <c r="A11" s="9" t="s">
        <v>21</v>
      </c>
      <c r="B11" s="18" t="s">
        <v>25</v>
      </c>
      <c r="C11" s="13" t="s">
        <v>26</v>
      </c>
      <c r="D11" s="14">
        <v>1</v>
      </c>
      <c r="E11" s="10">
        <v>6000</v>
      </c>
      <c r="F11" s="11">
        <v>6500</v>
      </c>
      <c r="G11" s="12">
        <v>6100</v>
      </c>
      <c r="H11" s="7">
        <f t="shared" si="0"/>
        <v>6200</v>
      </c>
      <c r="I11" s="8">
        <f t="shared" ref="I11:I12" si="7">SQRT(((SUM((POWER(E11-H11,2)),(POWER(F11-H11,2)),(POWER(G11-H11,2)))/(COLUMNS(E11:G11)-1))))</f>
        <v>264.57513110645908</v>
      </c>
      <c r="J11" s="8">
        <f t="shared" si="2"/>
        <v>4.2673408242977278</v>
      </c>
      <c r="K11" s="7">
        <f t="shared" si="3"/>
        <v>6200</v>
      </c>
      <c r="L11" s="7">
        <f t="shared" si="4"/>
        <v>6200</v>
      </c>
      <c r="M11" s="7">
        <f t="shared" ref="M11:M12" si="8">ROUNDDOWN(L11,2)</f>
        <v>6200</v>
      </c>
      <c r="N11" s="7">
        <f t="shared" si="6"/>
        <v>6200</v>
      </c>
    </row>
    <row r="12" spans="1:14" ht="33.6" customHeight="1" x14ac:dyDescent="0.25">
      <c r="A12" s="9" t="s">
        <v>22</v>
      </c>
      <c r="B12" s="19" t="s">
        <v>23</v>
      </c>
      <c r="C12" s="13" t="s">
        <v>26</v>
      </c>
      <c r="D12" s="14">
        <v>1</v>
      </c>
      <c r="E12" s="10">
        <v>6000</v>
      </c>
      <c r="F12" s="11">
        <v>8000</v>
      </c>
      <c r="G12" s="12">
        <v>6100</v>
      </c>
      <c r="H12" s="7">
        <f t="shared" si="0"/>
        <v>6700</v>
      </c>
      <c r="I12" s="8">
        <f t="shared" si="7"/>
        <v>1126.9427669584645</v>
      </c>
      <c r="J12" s="8">
        <f t="shared" si="2"/>
        <v>16.820041297887531</v>
      </c>
      <c r="K12" s="7">
        <f t="shared" si="3"/>
        <v>6700</v>
      </c>
      <c r="L12" s="7">
        <f t="shared" si="4"/>
        <v>6700</v>
      </c>
      <c r="M12" s="7">
        <f t="shared" si="8"/>
        <v>6700</v>
      </c>
      <c r="N12" s="7">
        <f t="shared" si="6"/>
        <v>6700</v>
      </c>
    </row>
    <row r="13" spans="1:14" ht="15.6" x14ac:dyDescent="0.25">
      <c r="A13" s="16"/>
      <c r="B13" s="17" t="s">
        <v>28</v>
      </c>
      <c r="C13" s="16"/>
      <c r="D13" s="16"/>
      <c r="N13" s="15">
        <v>17533.5</v>
      </c>
    </row>
    <row r="14" spans="1:14" ht="15.6" x14ac:dyDescent="0.25">
      <c r="A14" s="16"/>
      <c r="B14" s="17"/>
      <c r="C14" s="16"/>
      <c r="D14" s="16"/>
    </row>
    <row r="15" spans="1:14" ht="15.6" x14ac:dyDescent="0.25">
      <c r="A15" s="16"/>
      <c r="B15" s="17"/>
      <c r="C15" s="16"/>
      <c r="D15" s="16"/>
    </row>
    <row r="16" spans="1:14" x14ac:dyDescent="0.25">
      <c r="A16" s="16"/>
      <c r="B16" s="16"/>
      <c r="C16" s="16"/>
      <c r="D16" s="16"/>
    </row>
    <row r="17" spans="1:4" x14ac:dyDescent="0.25">
      <c r="A17" s="16"/>
      <c r="B17" s="16"/>
      <c r="C17" s="16"/>
      <c r="D17" s="16"/>
    </row>
    <row r="18" spans="1:4" x14ac:dyDescent="0.25">
      <c r="A18" s="16"/>
      <c r="B18" s="16"/>
      <c r="C18" s="16"/>
      <c r="D18" s="16"/>
    </row>
  </sheetData>
  <mergeCells count="11">
    <mergeCell ref="A1:N1"/>
    <mergeCell ref="D8:D9"/>
    <mergeCell ref="B8:B9"/>
    <mergeCell ref="H8:J8"/>
    <mergeCell ref="C8:C9"/>
    <mergeCell ref="E8:G8"/>
    <mergeCell ref="A4:N4"/>
    <mergeCell ref="A7:N7"/>
    <mergeCell ref="K8:N8"/>
    <mergeCell ref="A6:N6"/>
    <mergeCell ref="A5:N5"/>
  </mergeCells>
  <phoneticPr fontId="13" type="noConversion"/>
  <pageMargins left="0.70866141732283472" right="0.11811023622047245" top="0.15748031496062992" bottom="0.15748031496062992"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НМЦК</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2019-09-09T11:52:37Z</cp:lastPrinted>
  <dcterms:created xsi:type="dcterms:W3CDTF">1996-10-08T23:32:33Z</dcterms:created>
  <dcterms:modified xsi:type="dcterms:W3CDTF">2026-04-26T09:14:36Z</dcterms:modified>
</cp:coreProperties>
</file>