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Контракты на 2026\касперский\"/>
    </mc:Choice>
  </mc:AlternateContent>
  <xr:revisionPtr revIDLastSave="0" documentId="8_{D8996CD6-9837-4B19-BF32-430998D69770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НМЦК" sheetId="1" r:id="rId1"/>
  </sheets>
  <calcPr calcId="191029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L8" i="1" l="1"/>
  <c r="E6" i="1" l="1"/>
  <c r="G10" i="1" l="1"/>
  <c r="F10" i="1"/>
  <c r="E10" i="1"/>
  <c r="E14" i="1"/>
  <c r="F14" i="1"/>
  <c r="G14" i="1"/>
  <c r="H8" i="1"/>
  <c r="F12" i="1"/>
  <c r="G12" i="1" s="1"/>
  <c r="G6" i="1" s="1"/>
  <c r="J8" i="1" l="1"/>
  <c r="K8" i="1" s="1"/>
  <c r="F6" i="1"/>
  <c r="L9" i="1"/>
</calcChain>
</file>

<file path=xl/sharedStrings.xml><?xml version="1.0" encoding="utf-8"?>
<sst xmlns="http://schemas.openxmlformats.org/spreadsheetml/2006/main" count="25" uniqueCount="23">
  <si>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</si>
  <si>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</si>
  <si>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</si>
  <si>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</si>
  <si>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</si>
  <si>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</si>
  <si>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</si>
  <si>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</si>
  <si>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</si>
  <si>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</si>
  <si>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</si>
  <si>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</si>
  <si>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</si>
  <si>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</si>
  <si>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r>
      <rPr>
        <b/>
        <sz val="11"/>
        <color theme="1"/>
        <rFont val="Times New Roman"/>
        <family val="1"/>
        <charset val="204"/>
      </rPr>
      <t>НМЦК</t>
    </r>
    <r>
      <rPr>
        <b/>
        <sz val="11"/>
        <color rgb="FF000000"/>
        <rFont val="Times New Roman"/>
        <family val="1"/>
        <charset val="204"/>
      </rPr>
      <t xml:space="preserve">рын
</t>
    </r>
  </si>
  <si>
    <t>шт</t>
  </si>
  <si>
    <t>итого:</t>
  </si>
  <si>
    <t>ООО "Цифровые технологии"</t>
  </si>
  <si>
    <t>ООО "Партнер сервис"</t>
  </si>
  <si>
    <t>на услугу по продлению неисключительных прав (лицензий) на использование антивирусного программного обеспечения "Антивирус Касперского" в ГБОУ Гимназии № 610 Петроградского района Санкт-Петербурга.</t>
  </si>
  <si>
    <t>Kaspersky Endpoint Security для
бизнеса – Стандартный. 2 year
Educational Special License</t>
  </si>
  <si>
    <t>15.04.2026</t>
  </si>
  <si>
    <t>ООО "Компания ГЭНДАЛЬФ"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</si>
</sst>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 ;[Red]\-#,##0.00\ "/>
  </numFmts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3" fillId="0" borderId="0" xfId="0" applyFont="1"/>
    <xf numFmtId="0" fontId="11" fillId="0" borderId="0" xfId="0" applyFont="1" applyAlignment="1">
      <alignment vertical="center"/>
    </xf>
    <xf numFmtId="49" fontId="9" fillId="0" borderId="0" xfId="0" applyNumberFormat="1" applyFont="1"/>
    <xf numFmtId="0" fontId="9" fillId="0" borderId="2" xfId="0" applyFont="1" applyBorder="1"/>
    <xf numFmtId="2" fontId="9" fillId="0" borderId="2" xfId="0" applyNumberFormat="1" applyFont="1" applyBorder="1"/>
    <xf numFmtId="4" fontId="10" fillId="0" borderId="2" xfId="0" applyNumberFormat="1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1" fillId="0" borderId="0" xfId="0" applyFont="1" applyAlignment="1"/>
    <xf numFmtId="0" fontId="13" fillId="0" borderId="0" xfId="0" applyNumberFormat="1" applyFont="1"/>
    <xf numFmtId="0" fontId="11" fillId="4" borderId="3" xfId="0" applyFont="1" applyFill="1" applyBorder="1" applyAlignment="1">
      <alignment vertical="center"/>
    </xf>
    <xf numFmtId="0" fontId="15" fillId="0" borderId="1" xfId="0" applyFont="1" applyBorder="1" applyAlignment="1">
      <alignment horizontal="left" vertical="top" wrapText="1"/>
    </xf>
    <xf numFmtId="165" fontId="4" fillId="0" borderId="4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shrinkToFit="1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 wrapText="1"/>
    </xf>
    <xf numFmtId="165" fontId="14" fillId="5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0" fontId="6" fillId="3" borderId="4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6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/>
    <xf numFmtId="0" fontId="6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98"/>
  <sheetViews>
    <sheetView tabSelected="1" workbookViewId="0">
      <selection activeCell="Q6" sqref="Q6"/>
    </sheetView>
  </sheetViews>
  <sheetFormatPr defaultColWidth="14.42578125" defaultRowHeight="15" customHeight="1" x14ac:dyDescent="0.25"/>
  <cols>
    <col min="1" max="1" width="8.7109375" customWidth="1"/>
    <col min="2" max="2" width="33.7109375" customWidth="1"/>
    <col min="3" max="4" width="8.7109375" customWidth="1"/>
    <col min="5" max="5" width="11" customWidth="1"/>
    <col min="6" max="6" width="11.28515625" customWidth="1"/>
    <col min="7" max="7" width="11.5703125" customWidth="1"/>
    <col min="8" max="9" width="8.7109375" customWidth="1"/>
    <col min="10" max="10" width="12.85546875" customWidth="1"/>
    <col min="11" max="11" width="8.7109375" customWidth="1"/>
    <col min="12" max="12" width="12.42578125" customWidth="1"/>
    <col min="13" max="26" width="8.7109375" customWidth="1"/>
  </cols>
  <sheetData>
    <row r="1" spans="1:14" ht="15" customHeight="1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35.25" customHeight="1" x14ac:dyDescent="0.25">
      <c r="A2" s="30" t="s">
        <v>19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1" t="s">
        <v>1</v>
      </c>
    </row>
    <row r="3" spans="1:14" ht="20.25" customHeight="1" x14ac:dyDescent="0.25">
      <c r="A3" s="32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4" ht="24.7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4" ht="86.25" x14ac:dyDescent="0.25">
      <c r="A5" s="27" t="s">
        <v>3</v>
      </c>
      <c r="B5" s="34" t="s">
        <v>4</v>
      </c>
      <c r="C5" s="27" t="s">
        <v>5</v>
      </c>
      <c r="D5" s="27" t="s">
        <v>6</v>
      </c>
      <c r="E5" s="7" t="s">
        <v>7</v>
      </c>
      <c r="F5" s="7" t="s">
        <v>8</v>
      </c>
      <c r="G5" s="7" t="s">
        <v>9</v>
      </c>
      <c r="H5" s="25" t="s">
        <v>10</v>
      </c>
      <c r="I5" s="27" t="s">
        <v>11</v>
      </c>
      <c r="J5" s="27" t="s">
        <v>12</v>
      </c>
      <c r="K5" s="27" t="s">
        <v>13</v>
      </c>
      <c r="L5" s="27" t="s">
        <v>14</v>
      </c>
    </row>
    <row r="6" spans="1:14" ht="42.75" x14ac:dyDescent="0.25">
      <c r="A6" s="26"/>
      <c r="B6" s="26"/>
      <c r="C6" s="26"/>
      <c r="D6" s="26"/>
      <c r="E6" s="8" t="str">
        <f>" "&amp;НМЦК!E12&amp;"-з от "&amp;НМЦК!E13&amp;""</f>
        <v xml:space="preserve"> 55-з от 15.04.2026</v>
      </c>
      <c r="F6" s="8" t="str">
        <f>" "&amp;НМЦК!F12&amp;"-з от "&amp;НМЦК!F13&amp;""</f>
        <v xml:space="preserve"> 56-з от 15.04.2026</v>
      </c>
      <c r="G6" s="8" t="str">
        <f>" "&amp;НМЦК!G12&amp;"-з от "&amp;НМЦК!G13&amp;""</f>
        <v xml:space="preserve"> 57-з от 15.04.2026</v>
      </c>
      <c r="H6" s="26"/>
      <c r="I6" s="26"/>
      <c r="J6" s="26"/>
      <c r="K6" s="26"/>
      <c r="L6" s="26"/>
      <c r="N6" s="14"/>
    </row>
    <row r="7" spans="1:14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10">
        <v>6</v>
      </c>
      <c r="G7" s="10">
        <v>7</v>
      </c>
      <c r="H7" s="11">
        <v>8</v>
      </c>
      <c r="I7" s="10">
        <v>9</v>
      </c>
      <c r="J7" s="10">
        <v>10</v>
      </c>
      <c r="K7" s="10">
        <v>11</v>
      </c>
      <c r="L7" s="10">
        <v>12</v>
      </c>
    </row>
    <row r="8" spans="1:14" ht="36" x14ac:dyDescent="0.25">
      <c r="A8" s="9">
        <v>1</v>
      </c>
      <c r="B8" s="17" t="s">
        <v>20</v>
      </c>
      <c r="C8" s="9" t="s">
        <v>15</v>
      </c>
      <c r="D8" s="18">
        <v>172</v>
      </c>
      <c r="E8" s="19">
        <v>600</v>
      </c>
      <c r="F8" s="20">
        <v>612</v>
      </c>
      <c r="G8" s="19">
        <v>604</v>
      </c>
      <c r="H8" s="18">
        <f t="shared" ref="H8" si="0">ROUND((E8+F8+G8)/3,2)</f>
        <v>605.33000000000004</v>
      </c>
      <c r="I8" s="18">
        <v>3</v>
      </c>
      <c r="J8" s="18">
        <f t="shared" ref="J8" si="1">((((E8-H8)^2)+((F8-H8)^2)+((G8-H8)^2))/(I8-1))^(1/2)</f>
        <v>6.1101022904694489</v>
      </c>
      <c r="K8" s="18">
        <f t="shared" ref="K8" si="2">(J8/H8)*100</f>
        <v>1.0093836899657127</v>
      </c>
      <c r="L8" s="22">
        <f>ROUND(D8*E8,2)</f>
        <v>103200</v>
      </c>
    </row>
    <row r="9" spans="1:14" x14ac:dyDescent="0.25">
      <c r="A9" s="12"/>
      <c r="B9" s="12"/>
      <c r="C9" s="13"/>
      <c r="D9" s="21"/>
      <c r="E9" s="18"/>
      <c r="F9" s="18"/>
      <c r="G9" s="18"/>
      <c r="H9" s="18"/>
      <c r="I9" s="21"/>
      <c r="J9" s="18" t="s">
        <v>16</v>
      </c>
      <c r="K9" s="18"/>
      <c r="L9" s="23">
        <f>SUM(L8:L8)</f>
        <v>103200</v>
      </c>
    </row>
    <row r="10" spans="1:14" x14ac:dyDescent="0.25">
      <c r="A10" s="4"/>
      <c r="B10" s="4"/>
      <c r="C10" s="5"/>
      <c r="D10" s="4"/>
      <c r="E10" s="6">
        <f>SUMPRODUCT(D8:D8,E8:E8)</f>
        <v>103200</v>
      </c>
      <c r="F10" s="6">
        <f>SUMPRODUCT(D8:D8,F8:F8)</f>
        <v>105264</v>
      </c>
      <c r="G10" s="6">
        <f>SUMPRODUCT(D8:D8,G8:G8)</f>
        <v>103888</v>
      </c>
      <c r="H10" s="4"/>
      <c r="I10" s="4"/>
      <c r="J10" s="4"/>
      <c r="K10" s="4"/>
      <c r="L10" s="4"/>
    </row>
    <row r="11" spans="1:14" ht="15.75" x14ac:dyDescent="0.25">
      <c r="E11" s="16" t="s">
        <v>17</v>
      </c>
      <c r="F11" s="16" t="s">
        <v>22</v>
      </c>
      <c r="G11" s="16" t="s">
        <v>18</v>
      </c>
      <c r="H11" s="2"/>
    </row>
    <row r="12" spans="1:14" x14ac:dyDescent="0.25">
      <c r="E12" s="24">
        <v>55</v>
      </c>
      <c r="F12" s="1">
        <f t="shared" ref="F12:G12" si="3">E12+1</f>
        <v>56</v>
      </c>
      <c r="G12" s="1">
        <f t="shared" si="3"/>
        <v>57</v>
      </c>
    </row>
    <row r="13" spans="1:14" x14ac:dyDescent="0.25">
      <c r="E13" s="3" t="s">
        <v>21</v>
      </c>
      <c r="F13" s="3" t="s">
        <v>21</v>
      </c>
      <c r="G13" s="3" t="s">
        <v>21</v>
      </c>
      <c r="H13" s="3"/>
    </row>
    <row r="14" spans="1:14" x14ac:dyDescent="0.25">
      <c r="E14" s="15" t="str">
        <f>E13</f>
        <v>15.04.2026</v>
      </c>
      <c r="F14" s="15" t="str">
        <f>F13</f>
        <v>15.04.2026</v>
      </c>
      <c r="G14" s="15" t="str">
        <f>G13</f>
        <v>15.04.2026</v>
      </c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2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</mergeCells>
  <pageMargins left="0.7" right="0.7" top="0.75" bottom="0.75" header="0" footer="0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Шокирова Махлие Зохиджон Кызы</cp:lastModifiedBy>
  <cp:lastPrinted>2024-05-06T12:31:49Z</cp:lastPrinted>
  <dcterms:created xsi:type="dcterms:W3CDTF">2015-06-05T18:19:34Z</dcterms:created>
  <dcterms:modified xsi:type="dcterms:W3CDTF">2026-04-27T08:48:02Z</dcterms:modified>
</cp:coreProperties>
</file>