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<sst xmlns="http://schemas.openxmlformats.org/spreadsheetml/2006/main" count="33" uniqueCount="33">
  <si>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</si>
  <si>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</si>
  <si>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</si>
  <si>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</si>
  <si>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</si>
  <si>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</si>
  <si>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</si>
  <si>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</si>
  <si>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</si>
  <si>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</si>
  <si>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</si>
  <si>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,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</si>
  <si>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</si>
  <si>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</si>
  <si>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</si>
  <si>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</si>
  <si>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</si>
  <si>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</si>
  <si>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</si>
  <si>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</si>
  <si>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</si>
  <si>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</si>
  <si>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</si>
  <si>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13=МИН(3:4)*9</t>
  </si>
  <si>
    <t>532593 Уничтожитель (шредер) с автоподачей
BRAUBERG PROFESSIONAL AUTO PS-300m, HeavyDuty,
5 секретность, 2×12 мм, 400 листов, 42 литра, 532593</t>
  </si>
  <si>
    <t>531970 Ламинатор BRAUBERG FGK-230, формат А4,
толщина пленки 1 сторона 60-250 мкм, скорость 51
см/мин, 531970</t>
  </si>
  <si>
    <t>605698 Диспенсер для туалетной бумаги LAIMA
PROFESSIONAL INOX, (Система T2) малый,
нержавеющая сталь, матовый, 605698</t>
  </si>
  <si>
    <t>Флаг 90*135</t>
  </si>
  <si>
    <t>609341 Мешки для мусора 160 л, черные, в пачке 20
шт., особо прочные, ПВД 50 мкм, 90х120 см, LAIMA</t>
  </si>
  <si>
    <t>601387 Мешки для мусора 120 л, синие, в рулоне 10
шт., ПВД, 40 мкм, 70х110 см (±5%), особо прочные,
ЛАЙМА</t>
  </si>
  <si>
    <t>601382 Мешки для мусора 60 л, синие, в рулоне 20
шт., ПВД, 30 мкм, 60х70 см (±5%), особо прочные,
ЛАЙМА</t>
  </si>
  <si>
    <t>604189 Сушилка для рук SONNEN HD-988, 850 Вт,
пластиковый корпус, белая</t>
  </si>
  <si>
    <t xml:space="preserve">Начальная (максимальная) цена контракта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</si>
</sst>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 ##0.00\ &quot;₽&quot;_-;\-* #\ ##0.00\ &quot;₽&quot;_-;_-* &quot;-&quot;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_ "/>
    <numFmt numFmtId="181" formatCode="#\ ##0.00"/>
  </numFmts>
  <fonts count="33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0"/>
      <color theme="1"/>
      <name val="Times New Roman"/>
      <charset val="204"/>
    </font>
    <font>
      <sz val="12"/>
      <color theme="1"/>
      <name val="Times New Roman"/>
      <charset val="204"/>
    </font>
    <font>
      <b/>
      <i/>
      <sz val="10"/>
      <color theme="1"/>
      <name val="Times New Roman"/>
      <charset val="204"/>
    </font>
    <font>
      <sz val="10"/>
      <color indexed="8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indexed="10"/>
      <name val="Times New Roman"/>
      <charset val="204"/>
    </font>
    <font>
      <b/>
      <sz val="12"/>
      <color indexed="8"/>
      <name val="Times New Roman"/>
      <charset val="20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1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180" fontId="8" fillId="0" borderId="7" xfId="0" applyNumberFormat="1" applyFont="1" applyBorder="1" applyAlignment="1">
      <alignment vertical="center" wrapText="1"/>
    </xf>
    <xf numFmtId="0" fontId="0" fillId="0" borderId="7" xfId="0" applyBorder="1"/>
    <xf numFmtId="2" fontId="6" fillId="2" borderId="7" xfId="0" applyNumberFormat="1" applyFont="1" applyFill="1" applyBorder="1" applyAlignment="1">
      <alignment horizontal="center" vertical="center" wrapText="1"/>
    </xf>
    <xf numFmtId="181" fontId="4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2" fontId="0" fillId="0" borderId="0" xfId="2" applyNumberFormat="1" applyFont="1" applyBorder="1"/>
    <xf numFmtId="2" fontId="0" fillId="0" borderId="0" xfId="0" applyNumberFormat="1"/>
    <xf numFmtId="0" fontId="0" fillId="0" borderId="0" xfId="0" applyAlignment="1">
      <alignment horizontal="center"/>
    </xf>
    <xf numFmtId="181" fontId="4" fillId="0" borderId="0" xfId="0" applyNumberFormat="1" applyFont="1" applyAlignment="1">
      <alignment vertical="center" wrapText="1"/>
    </xf>
    <xf numFmtId="181" fontId="5" fillId="2" borderId="1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8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81" fontId="5" fillId="2" borderId="5" xfId="0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81" fontId="10" fillId="0" borderId="7" xfId="0" applyNumberFormat="1" applyFont="1" applyFill="1" applyBorder="1" applyAlignment="1">
      <alignment horizontal="center" vertical="center" wrapText="1"/>
    </xf>
    <xf numFmtId="10" fontId="10" fillId="0" borderId="7" xfId="0" applyNumberFormat="1" applyFont="1" applyFill="1" applyBorder="1" applyAlignment="1">
      <alignment horizontal="center" vertical="center" wrapText="1"/>
    </xf>
    <xf numFmtId="181" fontId="10" fillId="2" borderId="7" xfId="0" applyNumberFormat="1" applyFont="1" applyFill="1" applyBorder="1" applyAlignment="1">
      <alignment horizontal="center" vertical="center" wrapText="1"/>
    </xf>
    <xf numFmtId="180" fontId="0" fillId="0" borderId="0" xfId="0" applyNumberFormat="1"/>
    <xf numFmtId="0" fontId="9" fillId="0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181" fontId="5" fillId="2" borderId="7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123825</xdr:colOff>
      <xdr:row>7</xdr:row>
      <xdr:rowOff>361950</xdr:rowOff>
    </xdr:from>
    <xdr:to>
      <xdr:col>7</xdr:col>
      <xdr:colOff>828675</xdr:colOff>
      <xdr:row>7</xdr:row>
      <xdr:rowOff>904875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6892925" y="171450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</xdr:colOff>
      <xdr:row>7</xdr:row>
      <xdr:rowOff>247651</xdr:rowOff>
    </xdr:from>
    <xdr:to>
      <xdr:col>14</xdr:col>
      <xdr:colOff>0</xdr:colOff>
      <xdr:row>7</xdr:row>
      <xdr:rowOff>895351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1379200" y="1600200"/>
          <a:ext cx="10572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07550" y="1866900"/>
          <a:ext cx="5810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238125</xdr:colOff>
      <xdr:row>7</xdr:row>
      <xdr:rowOff>714375</xdr:rowOff>
    </xdr:from>
    <xdr:to>
      <xdr:col>12</xdr:col>
      <xdr:colOff>990600</xdr:colOff>
      <xdr:row>7</xdr:row>
      <xdr:rowOff>1076325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502900" y="2066925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8</xdr:row>
      <xdr:rowOff>285750</xdr:rowOff>
    </xdr:from>
    <xdr:to>
      <xdr:col>10</xdr:col>
      <xdr:colOff>590550</xdr:colOff>
      <xdr:row>8</xdr:row>
      <xdr:rowOff>590550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9045575" y="2771775"/>
          <a:ext cx="3524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47625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1417300" y="1352550"/>
          <a:ext cx="561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17</xdr:row>
      <xdr:rowOff>9525</xdr:rowOff>
    </xdr:from>
    <xdr:to>
      <xdr:col>12</xdr:col>
      <xdr:colOff>609600</xdr:colOff>
      <xdr:row>18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10360025" y="7245350"/>
          <a:ext cx="5143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25"/>
  <sheetViews>
    <sheetView tabSelected="1" view="pageLayout" zoomScale="115" zoomScaleNormal="100" topLeftCell="A8" workbookViewId="0">
      <selection activeCell="C10" sqref="C10"/>
    </sheetView>
  </sheetViews>
  <sheetFormatPr defaultColWidth="9" defaultRowHeight="15"/>
  <cols>
    <col min="1" max="1" width="10.2857142857143" customWidth="1"/>
    <col min="2" max="2" width="35.2380952380952" customWidth="1"/>
    <col min="3" max="3" width="11.8571428571429" customWidth="1"/>
    <col min="4" max="4" width="10.5714285714286" customWidth="1"/>
    <col min="5" max="5" width="11" customWidth="1"/>
    <col min="6" max="6" width="12" customWidth="1"/>
    <col min="7" max="7" width="10.5714285714286" customWidth="1"/>
    <col min="8" max="8" width="12.5714285714286" customWidth="1"/>
    <col min="11" max="11" width="11.5714285714286" customWidth="1"/>
    <col min="12" max="12" width="10.2857142857143" customWidth="1"/>
    <col min="13" max="13" width="16.5714285714286" customWidth="1"/>
    <col min="14" max="14" width="16" customWidth="1"/>
    <col min="16" max="18" width="11.1428571428571"/>
  </cols>
  <sheetData>
    <row r="1" spans="12:14">
      <c r="L1" s="24" t="s">
        <v>0</v>
      </c>
      <c r="M1" s="24"/>
      <c r="N1" s="24"/>
    </row>
    <row r="2" spans="1:1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2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ht="15.75" spans="1:1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5.75" spans="1:14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>
      <c r="A6" s="4"/>
      <c r="B6" s="4"/>
      <c r="C6" s="4"/>
      <c r="D6" s="4"/>
      <c r="E6" s="4"/>
      <c r="F6" s="4"/>
      <c r="G6" s="4"/>
      <c r="H6" s="4"/>
      <c r="I6" s="4"/>
      <c r="J6" s="4"/>
      <c r="K6" s="25"/>
      <c r="L6" s="4"/>
      <c r="M6" s="4"/>
      <c r="N6" s="25"/>
    </row>
    <row r="7" spans="1:14">
      <c r="A7" s="5" t="s">
        <v>5</v>
      </c>
      <c r="B7" s="6" t="s">
        <v>6</v>
      </c>
      <c r="C7" s="7" t="s">
        <v>7</v>
      </c>
      <c r="D7" s="8"/>
      <c r="E7" s="8"/>
      <c r="F7" s="8"/>
      <c r="G7" s="8"/>
      <c r="H7" s="9"/>
      <c r="I7" s="6" t="s">
        <v>8</v>
      </c>
      <c r="J7" s="6" t="s">
        <v>9</v>
      </c>
      <c r="K7" s="20" t="s">
        <v>10</v>
      </c>
      <c r="L7" s="20"/>
      <c r="M7" s="20"/>
      <c r="N7" s="26" t="s">
        <v>11</v>
      </c>
    </row>
    <row r="8" ht="89.25" spans="1:14">
      <c r="A8" s="10"/>
      <c r="B8" s="11"/>
      <c r="C8" s="6" t="s">
        <v>12</v>
      </c>
      <c r="D8" s="6" t="s">
        <v>13</v>
      </c>
      <c r="E8" s="6" t="s">
        <v>14</v>
      </c>
      <c r="F8" s="6" t="s">
        <v>15</v>
      </c>
      <c r="G8" s="6" t="s">
        <v>16</v>
      </c>
      <c r="H8" s="12"/>
      <c r="I8" s="27"/>
      <c r="J8" s="27"/>
      <c r="K8" s="28" t="s">
        <v>17</v>
      </c>
      <c r="L8" s="29" t="s">
        <v>18</v>
      </c>
      <c r="M8" s="29" t="s">
        <v>19</v>
      </c>
      <c r="N8" s="30"/>
    </row>
    <row r="9" ht="54" spans="1:14">
      <c r="A9" s="13">
        <v>1</v>
      </c>
      <c r="B9" s="14">
        <v>2</v>
      </c>
      <c r="C9" s="13">
        <v>3</v>
      </c>
      <c r="D9" s="13">
        <v>4</v>
      </c>
      <c r="E9" s="13">
        <v>5</v>
      </c>
      <c r="F9" s="13">
        <v>6</v>
      </c>
      <c r="G9" s="13">
        <v>7</v>
      </c>
      <c r="H9" s="13" t="s">
        <v>20</v>
      </c>
      <c r="I9" s="13">
        <v>9</v>
      </c>
      <c r="J9" s="13" t="s">
        <v>21</v>
      </c>
      <c r="K9" s="31" t="s">
        <v>22</v>
      </c>
      <c r="L9" s="31">
        <v>12</v>
      </c>
      <c r="M9" s="31">
        <v>13</v>
      </c>
      <c r="N9" s="13" t="s">
        <v>23</v>
      </c>
    </row>
    <row r="10" ht="40" customHeight="1" spans="1:18">
      <c r="A10" s="15">
        <v>1</v>
      </c>
      <c r="B10" s="16" t="s">
        <v>24</v>
      </c>
      <c r="C10" s="17">
        <v>36422.16</v>
      </c>
      <c r="D10" s="17">
        <v>37136.32</v>
      </c>
      <c r="E10" s="17">
        <v>35708</v>
      </c>
      <c r="F10" s="18"/>
      <c r="G10" s="19"/>
      <c r="H10" s="20">
        <f>C10+D10+E10</f>
        <v>109266.48</v>
      </c>
      <c r="I10" s="32">
        <v>1</v>
      </c>
      <c r="J10" s="13">
        <v>3</v>
      </c>
      <c r="K10" s="33">
        <f>AVERAGE(C10:G10)</f>
        <v>36422.16</v>
      </c>
      <c r="L10" s="33">
        <f>STDEV(C10:G10)</f>
        <v>714.16</v>
      </c>
      <c r="M10" s="34">
        <f t="shared" ref="M10" si="0">L10/K10</f>
        <v>0.0196078431372549</v>
      </c>
      <c r="N10" s="35">
        <f>MIN(C10:E10)*I10</f>
        <v>35708</v>
      </c>
      <c r="P10" s="36"/>
      <c r="Q10" s="36"/>
      <c r="R10" s="36"/>
    </row>
    <row r="11" ht="40" customHeight="1" spans="1:18">
      <c r="A11" s="15">
        <v>2</v>
      </c>
      <c r="B11" s="16" t="s">
        <v>25</v>
      </c>
      <c r="C11" s="17">
        <v>11067</v>
      </c>
      <c r="D11" s="17">
        <v>11284</v>
      </c>
      <c r="E11" s="17">
        <v>10850</v>
      </c>
      <c r="F11" s="18"/>
      <c r="G11" s="19"/>
      <c r="H11" s="20">
        <f t="shared" ref="H11:H31" si="1">C11+D11+E11</f>
        <v>33201</v>
      </c>
      <c r="I11" s="32">
        <v>1</v>
      </c>
      <c r="J11" s="13">
        <v>3</v>
      </c>
      <c r="K11" s="33">
        <f t="shared" ref="K11:K31" si="2">AVERAGE(C11:G11)</f>
        <v>11067</v>
      </c>
      <c r="L11" s="33">
        <f t="shared" ref="L11:L31" si="3">STDEV(C11:G11)</f>
        <v>217</v>
      </c>
      <c r="M11" s="34">
        <f t="shared" ref="M11:M31" si="4">L11/K11</f>
        <v>0.0196078431372549</v>
      </c>
      <c r="N11" s="35">
        <f t="shared" ref="N11:N31" si="5">MIN(C11:E11)*I11</f>
        <v>10850</v>
      </c>
      <c r="P11" s="36"/>
      <c r="Q11" s="36"/>
      <c r="R11" s="36"/>
    </row>
    <row r="12" ht="40" customHeight="1" spans="1:18">
      <c r="A12" s="15">
        <v>3</v>
      </c>
      <c r="B12" s="16" t="s">
        <v>26</v>
      </c>
      <c r="C12" s="17">
        <v>3855.6</v>
      </c>
      <c r="D12" s="17">
        <v>3931.2</v>
      </c>
      <c r="E12" s="17">
        <v>3780</v>
      </c>
      <c r="F12" s="18"/>
      <c r="G12" s="19"/>
      <c r="H12" s="20">
        <f t="shared" si="1"/>
        <v>11566.8</v>
      </c>
      <c r="I12" s="32">
        <v>3</v>
      </c>
      <c r="J12" s="13">
        <v>3</v>
      </c>
      <c r="K12" s="33">
        <f t="shared" si="2"/>
        <v>3855.6</v>
      </c>
      <c r="L12" s="33">
        <f t="shared" si="3"/>
        <v>75.5999999999999</v>
      </c>
      <c r="M12" s="34">
        <f t="shared" si="4"/>
        <v>0.0196078431372549</v>
      </c>
      <c r="N12" s="35">
        <f t="shared" si="5"/>
        <v>11340</v>
      </c>
      <c r="P12" s="36"/>
      <c r="Q12" s="36"/>
      <c r="R12" s="36"/>
    </row>
    <row r="13" ht="40" customHeight="1" spans="1:18">
      <c r="A13" s="15">
        <v>4</v>
      </c>
      <c r="B13" s="16" t="s">
        <v>27</v>
      </c>
      <c r="C13" s="17">
        <v>2513.28</v>
      </c>
      <c r="D13" s="17">
        <v>2562.56</v>
      </c>
      <c r="E13" s="17">
        <v>2464</v>
      </c>
      <c r="F13" s="18"/>
      <c r="G13" s="19"/>
      <c r="H13" s="20">
        <f t="shared" si="1"/>
        <v>7539.84</v>
      </c>
      <c r="I13" s="32">
        <v>4</v>
      </c>
      <c r="J13" s="13">
        <v>3</v>
      </c>
      <c r="K13" s="33">
        <f t="shared" si="2"/>
        <v>2513.28</v>
      </c>
      <c r="L13" s="33">
        <f t="shared" si="3"/>
        <v>49.28</v>
      </c>
      <c r="M13" s="34">
        <f t="shared" si="4"/>
        <v>0.0196078431372549</v>
      </c>
      <c r="N13" s="35">
        <f t="shared" si="5"/>
        <v>9856</v>
      </c>
      <c r="P13" s="36"/>
      <c r="Q13" s="36"/>
      <c r="R13" s="36"/>
    </row>
    <row r="14" ht="40" customHeight="1" spans="1:18">
      <c r="A14" s="15">
        <v>5</v>
      </c>
      <c r="B14" s="16" t="s">
        <v>28</v>
      </c>
      <c r="C14" s="17">
        <v>637.5</v>
      </c>
      <c r="D14" s="17">
        <v>650</v>
      </c>
      <c r="E14" s="17">
        <v>625</v>
      </c>
      <c r="F14" s="18"/>
      <c r="G14" s="19"/>
      <c r="H14" s="20">
        <f t="shared" si="1"/>
        <v>1912.5</v>
      </c>
      <c r="I14" s="32">
        <v>18</v>
      </c>
      <c r="J14" s="13">
        <v>3</v>
      </c>
      <c r="K14" s="33">
        <f t="shared" si="2"/>
        <v>637.5</v>
      </c>
      <c r="L14" s="33">
        <f t="shared" si="3"/>
        <v>12.5</v>
      </c>
      <c r="M14" s="34">
        <f t="shared" si="4"/>
        <v>0.0196078431372549</v>
      </c>
      <c r="N14" s="35">
        <f t="shared" si="5"/>
        <v>11250</v>
      </c>
      <c r="P14" s="36"/>
      <c r="Q14" s="36"/>
      <c r="R14" s="36"/>
    </row>
    <row r="15" ht="40" customHeight="1" spans="1:18">
      <c r="A15" s="15">
        <v>6</v>
      </c>
      <c r="B15" s="16" t="s">
        <v>29</v>
      </c>
      <c r="C15" s="17">
        <v>328.44</v>
      </c>
      <c r="D15" s="17">
        <v>334.88</v>
      </c>
      <c r="E15" s="17">
        <v>322</v>
      </c>
      <c r="F15" s="18"/>
      <c r="G15" s="19"/>
      <c r="H15" s="20">
        <f t="shared" si="1"/>
        <v>985.32</v>
      </c>
      <c r="I15" s="32">
        <v>50</v>
      </c>
      <c r="J15" s="13">
        <v>3</v>
      </c>
      <c r="K15" s="33">
        <f t="shared" si="2"/>
        <v>328.44</v>
      </c>
      <c r="L15" s="33">
        <f t="shared" si="3"/>
        <v>6.44</v>
      </c>
      <c r="M15" s="34">
        <f t="shared" si="4"/>
        <v>0.0196078431372549</v>
      </c>
      <c r="N15" s="35">
        <f t="shared" si="5"/>
        <v>16100</v>
      </c>
      <c r="P15" s="36"/>
      <c r="Q15" s="36"/>
      <c r="R15" s="36"/>
    </row>
    <row r="16" ht="40" customHeight="1" spans="1:18">
      <c r="A16" s="15">
        <v>7</v>
      </c>
      <c r="B16" s="16" t="s">
        <v>30</v>
      </c>
      <c r="C16" s="17">
        <v>162.18</v>
      </c>
      <c r="D16" s="17">
        <v>165.36</v>
      </c>
      <c r="E16" s="17">
        <v>159</v>
      </c>
      <c r="F16" s="18"/>
      <c r="G16" s="19"/>
      <c r="H16" s="20">
        <f t="shared" si="1"/>
        <v>486.54</v>
      </c>
      <c r="I16" s="32">
        <v>70</v>
      </c>
      <c r="J16" s="13">
        <v>3</v>
      </c>
      <c r="K16" s="33">
        <f t="shared" si="2"/>
        <v>162.18</v>
      </c>
      <c r="L16" s="33">
        <f t="shared" si="3"/>
        <v>3.18000000000001</v>
      </c>
      <c r="M16" s="34">
        <f t="shared" si="4"/>
        <v>0.0196078431372549</v>
      </c>
      <c r="N16" s="35">
        <f t="shared" si="5"/>
        <v>11130</v>
      </c>
      <c r="P16" s="36"/>
      <c r="Q16" s="36"/>
      <c r="R16" s="36"/>
    </row>
    <row r="17" ht="40" customHeight="1" spans="1:18">
      <c r="A17" s="15">
        <v>8</v>
      </c>
      <c r="B17" s="16" t="s">
        <v>31</v>
      </c>
      <c r="C17" s="17">
        <v>2113.57</v>
      </c>
      <c r="D17" s="17">
        <v>2155.02</v>
      </c>
      <c r="E17" s="17">
        <v>2072.13</v>
      </c>
      <c r="F17" s="18"/>
      <c r="G17" s="19"/>
      <c r="H17" s="20">
        <f t="shared" si="1"/>
        <v>6340.72</v>
      </c>
      <c r="I17" s="37">
        <v>3</v>
      </c>
      <c r="J17" s="13">
        <v>3</v>
      </c>
      <c r="K17" s="33">
        <f t="shared" si="2"/>
        <v>2113.57333333333</v>
      </c>
      <c r="L17" s="33">
        <f t="shared" si="3"/>
        <v>41.4450001005348</v>
      </c>
      <c r="M17" s="34">
        <f t="shared" si="4"/>
        <v>0.0196089718993433</v>
      </c>
      <c r="N17" s="35">
        <f t="shared" si="5"/>
        <v>6216.39</v>
      </c>
      <c r="P17" s="36"/>
      <c r="Q17" s="36"/>
      <c r="R17" s="36"/>
    </row>
    <row r="18" spans="1:18">
      <c r="A18" s="21" t="s">
        <v>32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38"/>
      <c r="N18" s="39">
        <f>SUM(N10:N17)</f>
        <v>112450.39</v>
      </c>
      <c r="P18" s="36"/>
      <c r="Q18" s="36"/>
      <c r="R18" s="36"/>
    </row>
    <row r="19" spans="1:14">
      <c r="A19" s="4"/>
      <c r="B19" s="4"/>
      <c r="C19" s="4"/>
      <c r="D19" s="4"/>
      <c r="E19" s="4"/>
      <c r="F19" s="4"/>
      <c r="G19" s="4"/>
      <c r="H19" s="4"/>
      <c r="I19" s="4"/>
      <c r="J19" s="4"/>
      <c r="K19" s="25"/>
      <c r="L19" s="4"/>
      <c r="M19" s="4"/>
      <c r="N19" s="25"/>
    </row>
    <row r="21" spans="2:6">
      <c r="B21" s="22"/>
      <c r="C21" s="23"/>
      <c r="D21" s="23"/>
      <c r="E21" s="23"/>
      <c r="F21" s="23"/>
    </row>
    <row r="22" spans="2:8">
      <c r="B22" s="22"/>
      <c r="C22" s="23"/>
      <c r="D22" s="23"/>
      <c r="E22" s="23"/>
      <c r="F22" s="23"/>
      <c r="G22" s="23"/>
      <c r="H22" s="23"/>
    </row>
    <row r="23" spans="2:8">
      <c r="B23" s="22"/>
      <c r="C23" s="23"/>
      <c r="D23" s="23"/>
      <c r="E23" s="23"/>
      <c r="F23" s="23"/>
      <c r="G23" s="23"/>
      <c r="H23" s="23"/>
    </row>
    <row r="24" spans="2:8">
      <c r="B24" s="22"/>
      <c r="C24" s="23"/>
      <c r="D24" s="23"/>
      <c r="E24" s="23"/>
      <c r="F24" s="23"/>
      <c r="G24" s="23"/>
      <c r="H24" s="23"/>
    </row>
    <row r="25" spans="3:5">
      <c r="C25" s="23"/>
      <c r="D25" s="23"/>
      <c r="E25" s="23"/>
    </row>
  </sheetData>
  <mergeCells count="12">
    <mergeCell ref="L1:N1"/>
    <mergeCell ref="A2:N2"/>
    <mergeCell ref="A3:N3"/>
    <mergeCell ref="A4:N4"/>
    <mergeCell ref="A5:N5"/>
    <mergeCell ref="C7:H7"/>
    <mergeCell ref="K7:M7"/>
    <mergeCell ref="A18:L18"/>
    <mergeCell ref="A7:A8"/>
    <mergeCell ref="B7:B8"/>
    <mergeCell ref="I7:I8"/>
    <mergeCell ref="J7:J8"/>
  </mergeCells>
  <pageMargins left="0.31496062992126" right="0" top="0.551181102362205" bottom="0.354330708661417" header="0" footer="0"/>
  <pageSetup paperSize="9" scale="76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SPecialiST RePack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Iliona</cp:lastModifiedBy>
  <dcterms:created xsi:type="dcterms:W3CDTF">2016-09-26T13:34:00Z</dcterms:created>
  <cp:lastPrinted>2023-09-20T12:02:00Z</cp:lastPrinted>
  <dcterms:modified xsi:type="dcterms:W3CDTF">2026-04-10T09:07:38Z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6FD3463D1ED141BB9919BF10980FF6E5_13</vt:lpwstr>
  </property>
  <property fmtid="{D5CDD505-2E9C-101B-9397-08002B2CF9AE}" pid="3" name="KSOProductBuildVer">
    <vt:lpwstr>1049-12.2.0.23196</vt:lpwstr>
  </property>
</Properties>
</file>