
<file path=[Content_Types].xml><?xml version="1.0" encoding="utf-8"?>
<Types xmlns="http://schemas.openxmlformats.org/package/2006/content-types"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128"/>
  <workbookPr/>
  <mc:AlternateContent xmlns:mc="http://schemas.openxmlformats.org/markup-compatibility/2006">
    <mc:Choice Requires="x15">
      <x15ac:absPath xmlns:x15ac="http://schemas.microsoft.com/office/spreadsheetml/2010/11/ac" url="C:\Users\Sveta\Desktop\Работа\ГБОУ 618\закупки 2026\ЕД\Скамейки\"/>
    </mc:Choice>
  </mc:AlternateContent>
  <xr:revisionPtr revIDLastSave="0" documentId="8_{ED6D9F2E-F159-4AD0-8EF0-CE510AEA4384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Расчет цены" sheetId="2" r:id="rId1"/>
  </sheets>
  <definedNames>
    <definedName name="_xlnm.Print_Area" localSheetId="0">'Расчет цены'!$A$1:$N$8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I7" i="2" l="1"/>
  <c r="N6" i="2"/>
  <c r="M6" i="2"/>
  <c r="L6" i="2"/>
  <c r="K6" i="2"/>
  <c r="J6" i="2"/>
  <c r="I6" i="2"/>
  <c r="H6" i="2"/>
</calcChain>
</file>

<file path=xl/sharedStrings.xml><?xml version="1.0" encoding="utf-8"?>
<sst xmlns="http://schemas.openxmlformats.org/spreadsheetml/2006/main" count="27" uniqueCount="27">
  <si>
    <t>Поставка металических скамекк для рекреаций в ГБОУ школы № 618 Приморского района Санкт-Петербурга в 2026 году</t>
  </si>
  <si>
    <r>
      <rPr>
        <sz val="11"/>
        <rFont val="Times New Roman"/>
        <charset val="204"/>
      </rPr>
      <t xml:space="preserve">Обоснование (начальной) максимальной цены контракта (далее - НМЦК):
1. Используемый метод определения НМЦК: метод сопоставимых рыночных цен (анализа рынка).
2. Начальная (максимальная) цена контракта  сформирована в соответствии с методическими рекомендациями по применению методов определения начальной (максимальной) цены контракта утвержденными приказом Министерства экономического развития Российской Федерации от 02.10.2013 № 567 «Об утверждении методических рекомендаций по применению методов определения начальной (максимальной) цены контракта, цены контракта, заключаемого с единственным поставщиком (подрядчиком, исполнителем)».
3. Справочная информация и документы, либо указание реквизитов документов, на основании которых выполнен расчет НМЦК: в соответствии с предоставленной ценовой информацией (коммерческих предложений) от 3-х поставщиков, обладающих опытом поставки соответствующих товаров.  </t>
    </r>
    <r>
      <rPr>
        <b/>
        <sz val="11"/>
        <rFont val="Times New Roman"/>
        <charset val="204"/>
      </rPr>
      <t>Закупка у ед. поставщика соответствии с п. 5 ч. 1 ст. 93 Федерального закона № 44-ФЗ “ ЭЛЕКТРОННЫЙ МАГАЗИН</t>
    </r>
  </si>
  <si>
    <t>Расчет начальной (максимальной) цены контракта (Н(М)ЦК)</t>
  </si>
  <si>
    <t>№</t>
  </si>
  <si>
    <t>Наименование товара</t>
  </si>
  <si>
    <t>Ед. изм</t>
  </si>
  <si>
    <t>Кол-во</t>
  </si>
  <si>
    <t>Коммерческие предложения (руб./ед.изм.)</t>
  </si>
  <si>
    <t>Однородность совокупности значений выявленных цен, используемых в расчете Н(М)ЦК</t>
  </si>
  <si>
    <t>Н(М)ЦК, определяемая методом сопоставимых рыночных цен (анализа рынка)*</t>
  </si>
  <si>
    <t xml:space="preserve">Поставщик №1 </t>
  </si>
  <si>
    <t xml:space="preserve">Поставщик №2 </t>
  </si>
  <si>
    <t xml:space="preserve">Поставщик №3 </t>
  </si>
  <si>
    <t xml:space="preserve">Средняя арифметическая цена за единицу     &lt;ц&gt; </t>
  </si>
  <si>
    <t>Среднее квадратичное отклонение</t>
  </si>
  <si>
    <r>
      <rPr>
        <b/>
        <sz val="10"/>
        <color indexed="8"/>
        <rFont val="Times New Roman"/>
        <charset val="204"/>
      </rPr>
      <t xml:space="preserve">коэффициент вариации цен V (%)           </t>
    </r>
    <r>
      <rPr>
        <i/>
        <sz val="10"/>
        <color indexed="8"/>
        <rFont val="Times New Roman"/>
        <charset val="204"/>
      </rPr>
      <t xml:space="preserve">         (не должен превышать 33%)</t>
    </r>
  </si>
  <si>
    <r>
      <rPr>
        <b/>
        <sz val="10"/>
        <color indexed="8"/>
        <rFont val="Times New Roman"/>
        <charset val="204"/>
      </rPr>
      <t>Расчет Н(М)ЦК по формуле</t>
    </r>
    <r>
      <rPr>
        <sz val="10"/>
        <color indexed="8"/>
        <rFont val="Times New Roman"/>
        <charset val="204"/>
      </rPr>
      <t xml:space="preserve">                             v - количество (объем) закупаемого товара (работы, услуги);
n - количество значений, используемых в расчете;
i - номер источника ценовой информации;
     - цена единицы</t>
    </r>
  </si>
  <si>
    <t>Цена за единицу изм. (руб.)
- наименьшее значение</t>
  </si>
  <si>
    <t>Цена за единицу изм. с округлением до сотых долей после запятой (руб.)</t>
  </si>
  <si>
    <t>Н(М)ЦК контракта с учетом округления цены за единицу (руб.)</t>
  </si>
  <si>
    <t>Секция кресел, 4-х местная, металл, перфорированная, без спинки</t>
  </si>
  <si>
    <t>шт.</t>
  </si>
  <si>
    <t>В результате проведенного расчета Н(М)ЦК составила:</t>
  </si>
  <si>
    <t>рублей</t>
  </si>
  <si>
    <t>Расчет Н(М)ЦК произвел:</t>
  </si>
  <si>
    <t xml:space="preserve">Заместитель директора по АХР  ГБОУ школы №618 Приморского района г. Санкт-Петербурга   </t>
  </si>
  <si>
    <t>________________Е.В. Дудун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</si>
</sst>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8" formatCode="#\ ##0.00"/>
    <numFmt numFmtId="169" formatCode="0.00000"/>
  </numFmts>
  <fonts count="19" x14ac:knownFonts="1">
    <font>
      <sz val="11"/>
      <color theme="1"/>
      <name val="Calibri"/>
      <charset val="204"/>
      <scheme val="minor"/>
    </font>
    <font>
      <sz val="10"/>
      <color indexed="8"/>
      <name val="Times New Roman"/>
      <charset val="204"/>
    </font>
    <font>
      <sz val="11"/>
      <color theme="1"/>
      <name val="Times New Roman"/>
      <charset val="204"/>
    </font>
    <font>
      <sz val="10"/>
      <color theme="1"/>
      <name val="Times New Roman"/>
      <charset val="204"/>
    </font>
    <font>
      <b/>
      <sz val="14"/>
      <color theme="1"/>
      <name val="Times New Roman"/>
      <charset val="204"/>
    </font>
    <font>
      <sz val="11"/>
      <name val="Times New Roman"/>
      <charset val="204"/>
    </font>
    <font>
      <b/>
      <sz val="12"/>
      <color indexed="8"/>
      <name val="Times New Roman"/>
      <charset val="204"/>
    </font>
    <font>
      <b/>
      <sz val="10"/>
      <color indexed="8"/>
      <name val="Times New Roman"/>
      <charset val="204"/>
    </font>
    <font>
      <sz val="11"/>
      <color rgb="FF000000"/>
      <name val="Times New Roman"/>
      <charset val="204"/>
    </font>
    <font>
      <i/>
      <sz val="11"/>
      <color theme="1"/>
      <name val="Times New Roman"/>
      <charset val="204"/>
    </font>
    <font>
      <b/>
      <sz val="12"/>
      <color theme="1"/>
      <name val="Times New Roman"/>
      <charset val="204"/>
    </font>
    <font>
      <sz val="12"/>
      <color theme="1"/>
      <name val="Times New Roman"/>
      <charset val="204"/>
    </font>
    <font>
      <b/>
      <sz val="10"/>
      <color theme="1"/>
      <name val="Times New Roman"/>
      <charset val="204"/>
    </font>
    <font>
      <sz val="9"/>
      <color indexed="8"/>
      <name val="Arial"/>
      <charset val="204"/>
    </font>
    <font>
      <sz val="7"/>
      <color indexed="8"/>
      <name val="Arial"/>
      <charset val="204"/>
    </font>
    <font>
      <b/>
      <i/>
      <sz val="10"/>
      <color indexed="8"/>
      <name val="Arial"/>
      <charset val="204"/>
    </font>
    <font>
      <sz val="10"/>
      <name val="Arial Cyr"/>
      <charset val="204"/>
    </font>
    <font>
      <i/>
      <sz val="10"/>
      <color indexed="8"/>
      <name val="Times New Roman"/>
      <charset val="204"/>
    </font>
    <font>
      <b/>
      <sz val="11"/>
      <name val="Times New Roman"/>
      <charset val="204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9"/>
        <bgColor indexed="26"/>
      </patternFill>
    </fill>
  </fills>
  <borders count="12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5">
    <xf numFmtId="0" fontId="0" fillId="0" borderId="0"/>
    <xf numFmtId="0" fontId="13" fillId="0" borderId="0">
      <alignment horizontal="left" vertical="center"/>
    </xf>
    <xf numFmtId="0" fontId="14" fillId="3" borderId="0">
      <alignment horizontal="right" vertical="center"/>
    </xf>
    <xf numFmtId="0" fontId="15" fillId="3" borderId="0">
      <alignment horizontal="left" vertical="center"/>
    </xf>
    <xf numFmtId="0" fontId="16" fillId="0" borderId="0"/>
  </cellStyleXfs>
  <cellXfs count="40">
    <xf numFmtId="0" fontId="0" fillId="0" borderId="0" xfId="0"/>
    <xf numFmtId="0" fontId="1" fillId="0" borderId="0" xfId="0" applyFont="1" applyAlignment="1" applyProtection="1">
      <alignment vertical="center"/>
      <protection locked="0"/>
    </xf>
    <xf numFmtId="0" fontId="2" fillId="0" borderId="0" xfId="0" applyFont="1"/>
    <xf numFmtId="0" fontId="3" fillId="0" borderId="0" xfId="0" applyFont="1"/>
    <xf numFmtId="0" fontId="7" fillId="0" borderId="3" xfId="0" applyFont="1" applyBorder="1" applyAlignment="1">
      <alignment horizontal="center" vertical="top" wrapText="1"/>
    </xf>
    <xf numFmtId="0" fontId="7" fillId="0" borderId="2" xfId="0" applyFont="1" applyBorder="1" applyAlignment="1">
      <alignment horizontal="center" vertical="top" wrapText="1"/>
    </xf>
    <xf numFmtId="0" fontId="1" fillId="2" borderId="8" xfId="0" applyFont="1" applyFill="1" applyBorder="1" applyAlignment="1">
      <alignment horizontal="center" vertical="center" wrapText="1"/>
    </xf>
    <xf numFmtId="0" fontId="8" fillId="0" borderId="2" xfId="0" applyFont="1" applyBorder="1" applyAlignment="1">
      <alignment vertical="center" wrapText="1"/>
    </xf>
    <xf numFmtId="0" fontId="3" fillId="0" borderId="9" xfId="0" applyFont="1" applyBorder="1" applyAlignment="1">
      <alignment horizontal="center" vertical="center" wrapText="1"/>
    </xf>
    <xf numFmtId="2" fontId="9" fillId="0" borderId="2" xfId="0" applyNumberFormat="1" applyFont="1" applyBorder="1" applyAlignment="1">
      <alignment horizontal="center" vertical="center" wrapText="1"/>
    </xf>
    <xf numFmtId="168" fontId="8" fillId="0" borderId="2" xfId="0" applyNumberFormat="1" applyFont="1" applyBorder="1" applyAlignment="1">
      <alignment horizontal="center" vertical="center"/>
    </xf>
    <xf numFmtId="169" fontId="1" fillId="0" borderId="2" xfId="0" applyNumberFormat="1" applyFont="1" applyBorder="1" applyAlignment="1">
      <alignment horizontal="center" vertical="center" wrapText="1"/>
    </xf>
    <xf numFmtId="0" fontId="11" fillId="0" borderId="0" xfId="0" applyFont="1"/>
    <xf numFmtId="168" fontId="12" fillId="0" borderId="0" xfId="0" applyNumberFormat="1" applyFont="1"/>
    <xf numFmtId="0" fontId="1" fillId="0" borderId="2" xfId="0" applyFont="1" applyBorder="1" applyAlignment="1">
      <alignment horizontal="center" vertical="top" wrapText="1"/>
    </xf>
    <xf numFmtId="0" fontId="12" fillId="0" borderId="2" xfId="0" applyFont="1" applyBorder="1" applyAlignment="1">
      <alignment horizontal="center" vertical="top" wrapText="1"/>
    </xf>
    <xf numFmtId="0" fontId="3" fillId="0" borderId="2" xfId="0" applyFont="1" applyBorder="1" applyAlignment="1">
      <alignment horizontal="center" vertical="center"/>
    </xf>
    <xf numFmtId="2" fontId="7" fillId="0" borderId="2" xfId="0" applyNumberFormat="1" applyFont="1" applyBorder="1" applyAlignment="1">
      <alignment horizontal="center" vertical="center" wrapText="1"/>
    </xf>
    <xf numFmtId="168" fontId="3" fillId="0" borderId="0" xfId="0" applyNumberFormat="1" applyFont="1" applyAlignment="1">
      <alignment vertical="center"/>
    </xf>
    <xf numFmtId="168" fontId="10" fillId="0" borderId="0" xfId="0" applyNumberFormat="1" applyFont="1" applyAlignment="1">
      <alignment vertical="center"/>
    </xf>
    <xf numFmtId="0" fontId="10" fillId="0" borderId="0" xfId="0" applyFont="1" applyAlignment="1">
      <alignment vertical="center"/>
    </xf>
    <xf numFmtId="2" fontId="10" fillId="0" borderId="0" xfId="0" applyNumberFormat="1" applyFont="1" applyAlignment="1">
      <alignment vertical="center"/>
    </xf>
    <xf numFmtId="0" fontId="4" fillId="2" borderId="0" xfId="0" applyFont="1" applyFill="1" applyAlignment="1">
      <alignment horizontal="center" vertical="center" wrapText="1"/>
    </xf>
    <xf numFmtId="0" fontId="5" fillId="0" borderId="0" xfId="0" applyFont="1" applyAlignment="1">
      <alignment horizontal="left" vertical="top" wrapText="1"/>
    </xf>
    <xf numFmtId="0" fontId="6" fillId="0" borderId="1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2" fontId="7" fillId="0" borderId="2" xfId="0" applyNumberFormat="1" applyFont="1" applyBorder="1" applyAlignment="1">
      <alignment horizontal="center" vertical="top" wrapText="1"/>
    </xf>
    <xf numFmtId="0" fontId="7" fillId="0" borderId="8" xfId="0" applyFont="1" applyBorder="1" applyAlignment="1">
      <alignment horizontal="center" vertical="top" wrapText="1"/>
    </xf>
    <xf numFmtId="0" fontId="7" fillId="0" borderId="10" xfId="0" applyFont="1" applyBorder="1" applyAlignment="1">
      <alignment horizontal="center" vertical="top" wrapText="1"/>
    </xf>
    <xf numFmtId="0" fontId="7" fillId="0" borderId="11" xfId="0" applyFont="1" applyBorder="1" applyAlignment="1">
      <alignment horizontal="center" vertical="top" wrapText="1"/>
    </xf>
    <xf numFmtId="0" fontId="10" fillId="0" borderId="0" xfId="0" applyFont="1" applyAlignment="1">
      <alignment horizontal="right" vertical="center"/>
    </xf>
    <xf numFmtId="0" fontId="10" fillId="0" borderId="0" xfId="0" applyFont="1" applyAlignment="1">
      <alignment horizontal="left"/>
    </xf>
    <xf numFmtId="0" fontId="2" fillId="0" borderId="0" xfId="0" applyFont="1" applyAlignment="1">
      <alignment horizontal="right" vertical="center" wrapText="1"/>
    </xf>
    <xf numFmtId="0" fontId="2" fillId="0" borderId="0" xfId="0" applyFont="1" applyAlignment="1">
      <alignment horizontal="right" vertical="center"/>
    </xf>
    <xf numFmtId="0" fontId="7" fillId="0" borderId="3" xfId="0" applyFont="1" applyBorder="1" applyAlignment="1">
      <alignment horizontal="center" vertical="center" wrapText="1"/>
    </xf>
    <xf numFmtId="0" fontId="7" fillId="0" borderId="5" xfId="0" applyFont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7" fillId="0" borderId="7" xfId="0" applyFont="1" applyBorder="1" applyAlignment="1">
      <alignment horizontal="center" vertical="center" wrapText="1"/>
    </xf>
    <xf numFmtId="0" fontId="9" fillId="0" borderId="8" xfId="0" applyFont="1" applyFill="1" applyBorder="1" applyAlignment="1">
      <alignment horizontal="center" vertical="center" wrapText="1"/>
    </xf>
  </cellXfs>
  <cellStyles count="5">
    <cellStyle name="S15" xfId="1" xr:uid="{00000000-0005-0000-0000-000031000000}"/>
    <cellStyle name="S20" xfId="2" xr:uid="{00000000-0005-0000-0000-000032000000}"/>
    <cellStyle name="S23" xfId="3" xr:uid="{00000000-0005-0000-0000-000033000000}"/>
    <cellStyle name="Обычный" xfId="0" builtinId="0"/>
    <cellStyle name="Обычный 2" xfId="4" xr:uid="{00000000-0005-0000-0000-000034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wmf"/><Relationship Id="rId2" Type="http://schemas.openxmlformats.org/officeDocument/2006/relationships/image" Target="../media/image2.wmf"/><Relationship Id="rId1" Type="http://schemas.openxmlformats.org/officeDocument/2006/relationships/image" Target="../media/image1.wmf"/><Relationship Id="rId4" Type="http://schemas.openxmlformats.org/officeDocument/2006/relationships/image" Target="../media/image4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22860</xdr:colOff>
      <xdr:row>4</xdr:row>
      <xdr:rowOff>952500</xdr:rowOff>
    </xdr:from>
    <xdr:to>
      <xdr:col>10</xdr:col>
      <xdr:colOff>0</xdr:colOff>
      <xdr:row>4</xdr:row>
      <xdr:rowOff>1303020</xdr:rowOff>
    </xdr:to>
    <xdr:pic>
      <xdr:nvPicPr>
        <xdr:cNvPr id="12352" name="Picture 1">
          <a:extLst>
            <a:ext uri="{FF2B5EF4-FFF2-40B4-BE49-F238E27FC236}">
              <a16:creationId xmlns:a16="http://schemas.microsoft.com/office/drawing/2014/main" id="{00000000-0008-0000-0000-0000403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8607425" y="3945255"/>
          <a:ext cx="1006475" cy="3505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8</xdr:col>
      <xdr:colOff>22860</xdr:colOff>
      <xdr:row>4</xdr:row>
      <xdr:rowOff>922020</xdr:rowOff>
    </xdr:from>
    <xdr:to>
      <xdr:col>8</xdr:col>
      <xdr:colOff>1051560</xdr:colOff>
      <xdr:row>4</xdr:row>
      <xdr:rowOff>1363980</xdr:rowOff>
    </xdr:to>
    <xdr:pic>
      <xdr:nvPicPr>
        <xdr:cNvPr id="12353" name="Picture 2">
          <a:extLst>
            <a:ext uri="{FF2B5EF4-FFF2-40B4-BE49-F238E27FC236}">
              <a16:creationId xmlns:a16="http://schemas.microsoft.com/office/drawing/2014/main" id="{00000000-0008-0000-0000-0000413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7533640" y="3914775"/>
          <a:ext cx="1028700" cy="4419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327661</xdr:colOff>
      <xdr:row>4</xdr:row>
      <xdr:rowOff>1653989</xdr:rowOff>
    </xdr:from>
    <xdr:to>
      <xdr:col>10</xdr:col>
      <xdr:colOff>1287781</xdr:colOff>
      <xdr:row>5</xdr:row>
      <xdr:rowOff>2690</xdr:rowOff>
    </xdr:to>
    <xdr:pic>
      <xdr:nvPicPr>
        <xdr:cNvPr id="12354" name="Picture 5">
          <a:extLst>
            <a:ext uri="{FF2B5EF4-FFF2-40B4-BE49-F238E27FC236}">
              <a16:creationId xmlns:a16="http://schemas.microsoft.com/office/drawing/2014/main" id="{00000000-0008-0000-0000-0000423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9941560" y="4646295"/>
          <a:ext cx="960120" cy="368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9</xdr:col>
      <xdr:colOff>22860</xdr:colOff>
      <xdr:row>4</xdr:row>
      <xdr:rowOff>952500</xdr:rowOff>
    </xdr:from>
    <xdr:to>
      <xdr:col>10</xdr:col>
      <xdr:colOff>0</xdr:colOff>
      <xdr:row>4</xdr:row>
      <xdr:rowOff>1303020</xdr:rowOff>
    </xdr:to>
    <xdr:pic>
      <xdr:nvPicPr>
        <xdr:cNvPr id="12356" name="Picture 1">
          <a:extLst>
            <a:ext uri="{FF2B5EF4-FFF2-40B4-BE49-F238E27FC236}">
              <a16:creationId xmlns:a16="http://schemas.microsoft.com/office/drawing/2014/main" id="{00000000-0008-0000-0000-0000443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8607425" y="3945255"/>
          <a:ext cx="1006475" cy="3505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8</xdr:col>
      <xdr:colOff>22860</xdr:colOff>
      <xdr:row>4</xdr:row>
      <xdr:rowOff>922020</xdr:rowOff>
    </xdr:from>
    <xdr:to>
      <xdr:col>8</xdr:col>
      <xdr:colOff>1051560</xdr:colOff>
      <xdr:row>4</xdr:row>
      <xdr:rowOff>1363980</xdr:rowOff>
    </xdr:to>
    <xdr:pic>
      <xdr:nvPicPr>
        <xdr:cNvPr id="12357" name="Picture 2">
          <a:extLst>
            <a:ext uri="{FF2B5EF4-FFF2-40B4-BE49-F238E27FC236}">
              <a16:creationId xmlns:a16="http://schemas.microsoft.com/office/drawing/2014/main" id="{00000000-0008-0000-0000-0000453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7533640" y="3914775"/>
          <a:ext cx="1028700" cy="4419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328108</xdr:colOff>
      <xdr:row>4</xdr:row>
      <xdr:rowOff>1491727</xdr:rowOff>
    </xdr:from>
    <xdr:to>
      <xdr:col>10</xdr:col>
      <xdr:colOff>488128</xdr:colOff>
      <xdr:row>4</xdr:row>
      <xdr:rowOff>1720327</xdr:rowOff>
    </xdr:to>
    <xdr:pic>
      <xdr:nvPicPr>
        <xdr:cNvPr id="12359" name="Picture 6">
          <a:extLst>
            <a:ext uri="{FF2B5EF4-FFF2-40B4-BE49-F238E27FC236}">
              <a16:creationId xmlns:a16="http://schemas.microsoft.com/office/drawing/2014/main" id="{00000000-0008-0000-0000-0000473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9941560" y="4484370"/>
          <a:ext cx="16002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327661</xdr:colOff>
      <xdr:row>6</xdr:row>
      <xdr:rowOff>0</xdr:rowOff>
    </xdr:from>
    <xdr:to>
      <xdr:col>10</xdr:col>
      <xdr:colOff>1287781</xdr:colOff>
      <xdr:row>6</xdr:row>
      <xdr:rowOff>0</xdr:rowOff>
    </xdr:to>
    <xdr:pic>
      <xdr:nvPicPr>
        <xdr:cNvPr id="34" name="Picture 5">
          <a:extLst>
            <a:ext uri="{FF2B5EF4-FFF2-40B4-BE49-F238E27FC236}">
              <a16:creationId xmlns:a16="http://schemas.microsoft.com/office/drawing/2014/main" id="{00000000-0008-0000-0000-00002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9941560" y="5583555"/>
          <a:ext cx="96012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327661</xdr:colOff>
      <xdr:row>6</xdr:row>
      <xdr:rowOff>0</xdr:rowOff>
    </xdr:from>
    <xdr:to>
      <xdr:col>10</xdr:col>
      <xdr:colOff>1287781</xdr:colOff>
      <xdr:row>6</xdr:row>
      <xdr:rowOff>0</xdr:rowOff>
    </xdr:to>
    <xdr:pic>
      <xdr:nvPicPr>
        <xdr:cNvPr id="35" name="Picture 5">
          <a:extLst>
            <a:ext uri="{FF2B5EF4-FFF2-40B4-BE49-F238E27FC236}">
              <a16:creationId xmlns:a16="http://schemas.microsoft.com/office/drawing/2014/main" id="{00000000-0008-0000-0000-00002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9941560" y="5583555"/>
          <a:ext cx="96012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327661</xdr:colOff>
      <xdr:row>6</xdr:row>
      <xdr:rowOff>0</xdr:rowOff>
    </xdr:from>
    <xdr:to>
      <xdr:col>10</xdr:col>
      <xdr:colOff>1287781</xdr:colOff>
      <xdr:row>6</xdr:row>
      <xdr:rowOff>2690</xdr:rowOff>
    </xdr:to>
    <xdr:pic>
      <xdr:nvPicPr>
        <xdr:cNvPr id="58" name="Picture 5">
          <a:extLst>
            <a:ext uri="{FF2B5EF4-FFF2-40B4-BE49-F238E27FC236}">
              <a16:creationId xmlns:a16="http://schemas.microsoft.com/office/drawing/2014/main" id="{00000000-0008-0000-0000-00003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9941560" y="5583555"/>
          <a:ext cx="960120" cy="25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327661</xdr:colOff>
      <xdr:row>6</xdr:row>
      <xdr:rowOff>0</xdr:rowOff>
    </xdr:from>
    <xdr:to>
      <xdr:col>10</xdr:col>
      <xdr:colOff>1287781</xdr:colOff>
      <xdr:row>6</xdr:row>
      <xdr:rowOff>2690</xdr:rowOff>
    </xdr:to>
    <xdr:pic>
      <xdr:nvPicPr>
        <xdr:cNvPr id="151" name="Picture 5">
          <a:extLst>
            <a:ext uri="{FF2B5EF4-FFF2-40B4-BE49-F238E27FC236}">
              <a16:creationId xmlns:a16="http://schemas.microsoft.com/office/drawing/2014/main" id="{00000000-0008-0000-0000-00009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9941560" y="5583555"/>
          <a:ext cx="960120" cy="25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327661</xdr:colOff>
      <xdr:row>6</xdr:row>
      <xdr:rowOff>0</xdr:rowOff>
    </xdr:from>
    <xdr:to>
      <xdr:col>10</xdr:col>
      <xdr:colOff>1287781</xdr:colOff>
      <xdr:row>6</xdr:row>
      <xdr:rowOff>0</xdr:rowOff>
    </xdr:to>
    <xdr:pic>
      <xdr:nvPicPr>
        <xdr:cNvPr id="26" name="Picture 5">
          <a:extLst>
            <a:ext uri="{FF2B5EF4-FFF2-40B4-BE49-F238E27FC236}">
              <a16:creationId xmlns:a16="http://schemas.microsoft.com/office/drawing/2014/main" id="{00000000-0008-0000-0000-00001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9941560" y="5583555"/>
          <a:ext cx="96012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327661</xdr:colOff>
      <xdr:row>6</xdr:row>
      <xdr:rowOff>0</xdr:rowOff>
    </xdr:from>
    <xdr:to>
      <xdr:col>10</xdr:col>
      <xdr:colOff>1287781</xdr:colOff>
      <xdr:row>6</xdr:row>
      <xdr:rowOff>0</xdr:rowOff>
    </xdr:to>
    <xdr:pic>
      <xdr:nvPicPr>
        <xdr:cNvPr id="27" name="Picture 5">
          <a:extLst>
            <a:ext uri="{FF2B5EF4-FFF2-40B4-BE49-F238E27FC236}">
              <a16:creationId xmlns:a16="http://schemas.microsoft.com/office/drawing/2014/main" id="{00000000-0008-0000-0000-00001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9941560" y="5583555"/>
          <a:ext cx="96012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R11"/>
  <sheetViews>
    <sheetView showGridLines="0" tabSelected="1" zoomScale="70" zoomScaleNormal="70" workbookViewId="0">
      <selection activeCell="B6" sqref="B6"/>
    </sheetView>
  </sheetViews>
  <sheetFormatPr defaultColWidth="9.140625" defaultRowHeight="12.75" x14ac:dyDescent="0.2"/>
  <cols>
    <col min="1" max="1" width="5" style="3" customWidth="1"/>
    <col min="2" max="2" width="32.5703125" style="3" customWidth="1"/>
    <col min="3" max="3" width="10.140625" style="3" customWidth="1"/>
    <col min="4" max="4" width="7.7109375" style="3" customWidth="1"/>
    <col min="5" max="7" width="13.85546875" style="3" customWidth="1"/>
    <col min="8" max="8" width="15.7109375" style="3" customWidth="1"/>
    <col min="9" max="9" width="16.140625" style="3" customWidth="1"/>
    <col min="10" max="10" width="15.42578125" style="3" customWidth="1"/>
    <col min="11" max="11" width="23.28515625" style="3" customWidth="1"/>
    <col min="12" max="12" width="12" style="3" customWidth="1"/>
    <col min="13" max="13" width="13.7109375" style="3" customWidth="1"/>
    <col min="14" max="14" width="13.28515625" style="3" customWidth="1"/>
    <col min="15" max="15" width="11.85546875" style="3" customWidth="1"/>
    <col min="16" max="16" width="9.140625" style="3"/>
    <col min="17" max="19" width="12.42578125" style="3" customWidth="1"/>
    <col min="20" max="16384" width="9.140625" style="3"/>
  </cols>
  <sheetData>
    <row r="1" spans="1:18" customFormat="1" ht="53.45" customHeight="1" x14ac:dyDescent="0.25">
      <c r="A1" s="22" t="s">
        <v>0</v>
      </c>
      <c r="B1" s="22"/>
      <c r="C1" s="22"/>
      <c r="D1" s="22"/>
      <c r="E1" s="22"/>
      <c r="F1" s="22"/>
      <c r="G1" s="22"/>
      <c r="H1" s="22"/>
      <c r="I1" s="22"/>
      <c r="J1" s="22"/>
      <c r="K1" s="22"/>
      <c r="L1" s="22"/>
      <c r="M1" s="22"/>
      <c r="N1" s="22"/>
    </row>
    <row r="2" spans="1:18" customFormat="1" ht="114" customHeight="1" x14ac:dyDescent="0.25">
      <c r="A2" s="23" t="s">
        <v>1</v>
      </c>
      <c r="B2" s="23"/>
      <c r="C2" s="23"/>
      <c r="D2" s="23"/>
      <c r="E2" s="23"/>
      <c r="F2" s="23"/>
      <c r="G2" s="23"/>
      <c r="H2" s="23"/>
      <c r="I2" s="23"/>
      <c r="J2" s="23"/>
      <c r="K2" s="23"/>
      <c r="L2" s="23"/>
      <c r="M2" s="23"/>
      <c r="N2" s="23"/>
    </row>
    <row r="3" spans="1:18" ht="29.25" customHeight="1" x14ac:dyDescent="0.2">
      <c r="A3" s="24" t="s">
        <v>2</v>
      </c>
      <c r="B3" s="24"/>
      <c r="C3" s="24"/>
      <c r="D3" s="24"/>
      <c r="E3" s="24"/>
      <c r="F3" s="24"/>
      <c r="G3" s="24"/>
      <c r="H3" s="24"/>
      <c r="I3" s="24"/>
      <c r="J3" s="24"/>
      <c r="K3" s="24"/>
      <c r="L3" s="24"/>
      <c r="M3" s="24"/>
      <c r="N3" s="24"/>
    </row>
    <row r="4" spans="1:18" ht="39" customHeight="1" x14ac:dyDescent="0.2">
      <c r="A4" s="25" t="s">
        <v>3</v>
      </c>
      <c r="B4" s="34" t="s">
        <v>4</v>
      </c>
      <c r="C4" s="34" t="s">
        <v>5</v>
      </c>
      <c r="D4" s="37" t="s">
        <v>6</v>
      </c>
      <c r="E4" s="25" t="s">
        <v>7</v>
      </c>
      <c r="F4" s="25"/>
      <c r="G4" s="25"/>
      <c r="H4" s="26" t="s">
        <v>8</v>
      </c>
      <c r="I4" s="26"/>
      <c r="J4" s="26"/>
      <c r="K4" s="27" t="s">
        <v>9</v>
      </c>
      <c r="L4" s="28"/>
      <c r="M4" s="28"/>
      <c r="N4" s="29"/>
    </row>
    <row r="5" spans="1:18" ht="159" customHeight="1" x14ac:dyDescent="0.2">
      <c r="A5" s="25"/>
      <c r="B5" s="35"/>
      <c r="C5" s="36"/>
      <c r="D5" s="38"/>
      <c r="E5" s="4" t="s">
        <v>10</v>
      </c>
      <c r="F5" s="5" t="s">
        <v>11</v>
      </c>
      <c r="G5" s="5" t="s">
        <v>12</v>
      </c>
      <c r="H5" s="5" t="s">
        <v>13</v>
      </c>
      <c r="I5" s="5" t="s">
        <v>14</v>
      </c>
      <c r="J5" s="5" t="s">
        <v>15</v>
      </c>
      <c r="K5" s="14" t="s">
        <v>16</v>
      </c>
      <c r="L5" s="15" t="s">
        <v>17</v>
      </c>
      <c r="M5" s="15" t="s">
        <v>18</v>
      </c>
      <c r="N5" s="15" t="s">
        <v>19</v>
      </c>
    </row>
    <row r="6" spans="1:18" s="1" customFormat="1" ht="45" x14ac:dyDescent="0.25">
      <c r="A6" s="6">
        <v>1</v>
      </c>
      <c r="B6" s="7" t="s">
        <v>20</v>
      </c>
      <c r="C6" s="8" t="s">
        <v>21</v>
      </c>
      <c r="D6" s="39">
        <v>12</v>
      </c>
      <c r="E6" s="9">
        <v>13980</v>
      </c>
      <c r="F6" s="10">
        <v>13996</v>
      </c>
      <c r="G6" s="10">
        <v>14700</v>
      </c>
      <c r="H6" s="11">
        <f t="shared" ref="H6" si="0">AVERAGE(E6:G6)</f>
        <v>14225.333333333299</v>
      </c>
      <c r="I6" s="16">
        <f t="shared" ref="I6" si="1">SQRT(((SUM((POWER(G6-H6,2)),(POWER(F6-H6,2)),(POWER(E6-H6,2)))/(COLUMNS(D6:G6)-1))))</f>
        <v>335.70357294626598</v>
      </c>
      <c r="J6" s="16">
        <f t="shared" ref="J6" si="2">I6/H6*100</f>
        <v>2.3598995192585899</v>
      </c>
      <c r="K6" s="17">
        <f t="shared" ref="K6" si="3">((D6/3)*(SUM(E6:G6)))</f>
        <v>170704</v>
      </c>
      <c r="L6" s="17">
        <f t="shared" ref="L6" si="4">SMALL(E6:G6,1)</f>
        <v>13980</v>
      </c>
      <c r="M6" s="17">
        <f t="shared" ref="M6" si="5">SMALL(E6:G6,1)</f>
        <v>13980</v>
      </c>
      <c r="N6" s="17">
        <f t="shared" ref="N6" si="6">M6*D6</f>
        <v>167760</v>
      </c>
      <c r="O6" s="18"/>
      <c r="P6" s="18"/>
      <c r="Q6" s="18"/>
      <c r="R6" s="18"/>
    </row>
    <row r="7" spans="1:18" ht="15.75" x14ac:dyDescent="0.2">
      <c r="A7" s="30" t="s">
        <v>22</v>
      </c>
      <c r="B7" s="30"/>
      <c r="C7" s="30"/>
      <c r="D7" s="30"/>
      <c r="E7" s="30"/>
      <c r="F7" s="30"/>
      <c r="G7" s="30"/>
      <c r="H7" s="30"/>
      <c r="I7" s="19">
        <f>SUM(N6:N6)</f>
        <v>167760</v>
      </c>
      <c r="J7" s="20" t="s">
        <v>23</v>
      </c>
      <c r="K7" s="20"/>
      <c r="L7" s="21"/>
      <c r="M7" s="20"/>
      <c r="N7" s="21"/>
    </row>
    <row r="8" spans="1:18" ht="15.75" x14ac:dyDescent="0.25">
      <c r="A8" s="31" t="s">
        <v>24</v>
      </c>
      <c r="B8" s="31"/>
      <c r="C8" s="31"/>
      <c r="D8" s="12"/>
      <c r="E8" s="12"/>
      <c r="F8" s="12"/>
      <c r="G8" s="12"/>
    </row>
    <row r="10" spans="1:18" s="2" customFormat="1" ht="15" x14ac:dyDescent="0.25">
      <c r="B10" s="32" t="s">
        <v>25</v>
      </c>
      <c r="C10" s="32"/>
      <c r="D10" s="32"/>
      <c r="E10" s="32"/>
      <c r="F10" s="32"/>
      <c r="G10" s="32"/>
      <c r="H10" s="33" t="s">
        <v>26</v>
      </c>
      <c r="I10" s="33"/>
      <c r="J10" s="33"/>
    </row>
    <row r="11" spans="1:18" x14ac:dyDescent="0.2">
      <c r="E11" s="13"/>
    </row>
  </sheetData>
  <mergeCells count="14">
    <mergeCell ref="A7:H7"/>
    <mergeCell ref="A8:C8"/>
    <mergeCell ref="B10:G10"/>
    <mergeCell ref="H10:J10"/>
    <mergeCell ref="A4:A5"/>
    <mergeCell ref="B4:B5"/>
    <mergeCell ref="C4:C5"/>
    <mergeCell ref="D4:D5"/>
    <mergeCell ref="A1:N1"/>
    <mergeCell ref="A2:N2"/>
    <mergeCell ref="A3:N3"/>
    <mergeCell ref="E4:G4"/>
    <mergeCell ref="H4:J4"/>
    <mergeCell ref="K4:N4"/>
  </mergeCells>
  <pageMargins left="0.25" right="0.25" top="0.75" bottom="0.75" header="0.3" footer="0.3"/>
  <pageSetup paperSize="9" scale="69" fitToHeight="0" orientation="landscape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Расчет цены</vt:lpstr>
      <vt:lpstr>'Расчет цены'!Область_печати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SaVa</dc:creator>
  <cp:lastModifiedBy>Sveta</cp:lastModifiedBy>
  <cp:lastPrinted>2025-02-27T07:12:00Z</cp:lastPrinted>
  <dcterms:created xsi:type="dcterms:W3CDTF">2014-01-15T18:15:00Z</dcterms:created>
  <dcterms:modified xsi:type="dcterms:W3CDTF">2026-04-15T09:58:06Z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70F9E7D282DA4DB5AFE2C1C85533B202_12</vt:lpwstr>
  </property>
  <property fmtid="{D5CDD505-2E9C-101B-9397-08002B2CF9AE}" pid="3" name="KSOProductBuildVer">
    <vt:lpwstr>1049-12.2.0.23196</vt:lpwstr>
  </property>
</Properties>
</file>