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2" sheetId="7" r:id="rId1"/>
  </sheets>
  <calcPr calcId="162913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7" l="1"/>
  <c r="J6" i="7"/>
  <c r="J5" i="7"/>
  <c r="M5" i="7"/>
  <c r="M6" i="7"/>
  <c r="M7" i="7"/>
  <c r="M9" i="7"/>
  <c r="M10" i="7"/>
  <c r="I11" i="7"/>
  <c r="H11" i="7"/>
  <c r="G11" i="7"/>
  <c r="K5" i="7"/>
  <c r="L5" i="7" s="1"/>
  <c r="K6" i="7"/>
  <c r="L6" i="7" s="1"/>
  <c r="K7" i="7"/>
  <c r="L7" i="7" s="1"/>
  <c r="J8" i="7"/>
  <c r="K8" i="7" s="1"/>
  <c r="L8" i="7" s="1"/>
  <c r="J9" i="7"/>
  <c r="K9" i="7" s="1"/>
  <c r="L9" i="7" s="1"/>
  <c r="M8" i="7" l="1"/>
  <c r="M11" i="7" s="1"/>
  <c r="J10" i="7"/>
  <c r="K10" i="7" l="1"/>
  <c r="L10" i="7" s="1"/>
</calcChain>
</file>

<file path=xl/sharedStrings.xml><?xml version="1.0" encoding="utf-8"?>
<sst xmlns="http://schemas.openxmlformats.org/spreadsheetml/2006/main" count="37" uniqueCount="32">
  <si>
    <t>№ п\п</t>
  </si>
  <si>
    <t>Наименование объекта закупки</t>
  </si>
  <si>
    <t>Ед. изм.</t>
  </si>
  <si>
    <t>Кол-во значений, используемых при расчете</t>
  </si>
  <si>
    <t>Средняя арифметическая величина единицы товара (работы, услуги)</t>
  </si>
  <si>
    <t>Среднее квадратичное отклонение</t>
  </si>
  <si>
    <t>Коэффициент вариации, %</t>
  </si>
  <si>
    <t>Начальная максимальная цена  товара (работы, услуги), руб.</t>
  </si>
  <si>
    <t>Кол-во</t>
  </si>
  <si>
    <t>Расчет стоимости.</t>
  </si>
  <si>
    <t>Цена за единицу услуги с учетом всех условий контракта и расходов Исполнителя №1 (руб.)</t>
  </si>
  <si>
    <t>Цена за единицу услуги с учетом всех условий контракта и расходов Исполнителя №2 (руб.)</t>
  </si>
  <si>
    <t>Цена за единицу услуги с учетом всех условий контракта и расходов Исполнителя №3 (руб.)</t>
  </si>
  <si>
    <t>Директор</t>
  </si>
  <si>
    <t>чел.</t>
  </si>
  <si>
    <t>ГБОУ СОШ № 258   Санкт-Петербурга</t>
  </si>
  <si>
    <t>С.Б. Некрасова</t>
  </si>
  <si>
    <t>Обучение по программе повышения квалификации "Инновационные методы преподавания английского языка" ч.72</t>
  </si>
  <si>
    <t>Обучение по программе повышения квалификации "Преподавание истории и обществознания в основной школе в условиях модернизации отечественного образования: новые подходы и технологии" ч.72</t>
  </si>
  <si>
    <t>Обучение по программе повышения квалификации "Теория и методика преподавания предмета «Химия» в условиях реализации обновленных ФГОС ООО, СОО и ФОП" ч.72</t>
  </si>
  <si>
    <t>Обучение по программе повышения квалификации "Теория и методика преподавания физики в условиях реализации обновленных ФГОС ООО, СОО и ФОП" ч.72</t>
  </si>
  <si>
    <t>Обучение по программе повышения квалификации "Теория и методика преподавания физической культуры в условиях реализации обновленных ФГОС ООО, ФГОС СОО и ФОП" ч.72</t>
  </si>
  <si>
    <t>Обучение по программе повышения квалификации "Формирование навыков чтения и читательской культуры на уроках английского языка в начальной и основной школе в условиях реализации обновленных ФГОС НОО, ФГОС ООО" ч.72</t>
  </si>
  <si>
    <t>Оказание услуг по повышению квалификации педагогических работников.</t>
  </si>
  <si>
    <t>ОКПД2</t>
  </si>
  <si>
    <t>85.42.19.000</t>
  </si>
  <si>
    <t>85.42.19.001</t>
  </si>
  <si>
    <t>85.42.19.002</t>
  </si>
  <si>
    <t>85.42.19.003</t>
  </si>
  <si>
    <t>85.42.19.004</t>
  </si>
  <si>
    <t>85.42.19.005</t>
  </si>
  <si>
    <r>
      <t xml:space="preserve">В связи с тем, что закупка осуществляется через подсистему "Электронный магазин" АИС ГЗ СПб, стоимость закупки составит </t>
    </r>
    <r>
      <rPr>
        <b/>
        <sz val="12"/>
        <color rgb="FF000000"/>
        <rFont val="Times New Roman"/>
        <family val="1"/>
        <charset val="204"/>
      </rPr>
      <t>18 045,55</t>
    </r>
    <r>
      <rPr>
        <sz val="12"/>
        <color rgb="FF000000"/>
        <rFont val="Times New Roman"/>
        <family val="1"/>
        <charset val="204"/>
      </rPr>
      <t xml:space="preserve"> рублей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</si>
</sst>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\ &quot;₽&quot;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 applyProtection="1">
      <alignment horizontal="center" vertical="center" wrapText="1"/>
      <protection locked="0"/>
    </xf>
    <xf numFmtId="164" fontId="0" fillId="0" borderId="0" xfId="0" applyNumberFormat="1"/>
    <xf numFmtId="2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>
      <alignment horizontal="center" vertical="center" wrapText="1"/>
    </xf>
    <xf numFmtId="4" fontId="0" fillId="0" borderId="0" xfId="0" applyNumberFormat="1"/>
    <xf numFmtId="0" fontId="2" fillId="0" borderId="2" xfId="0" applyFont="1" applyBorder="1" applyAlignment="1">
      <alignment horizontal="center" vertical="center" wrapText="1"/>
    </xf>
    <xf numFmtId="4" fontId="5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/>
    <xf numFmtId="2" fontId="2" fillId="0" borderId="1" xfId="0" applyNumberFormat="1" applyFont="1" applyBorder="1" applyAlignment="1">
      <alignment vertical="center" wrapText="1"/>
    </xf>
    <xf numFmtId="0" fontId="0" fillId="0" borderId="0" xfId="0"/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49" fontId="7" fillId="2" borderId="0" xfId="0" applyNumberFormat="1" applyFont="1" applyFill="1" applyAlignment="1" applyProtection="1">
      <alignment horizontal="left" vertical="center" wrapText="1"/>
      <protection locked="0"/>
    </xf>
    <xf numFmtId="0" fontId="9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tabSelected="1" workbookViewId="0">
      <selection activeCell="C22" sqref="C22"/>
    </sheetView>
  </sheetViews>
  <sheetFormatPr defaultRowHeight="15" x14ac:dyDescent="0.25"/>
  <cols>
    <col min="1" max="1" width="7.7109375" customWidth="1"/>
    <col min="2" max="2" width="49.140625" customWidth="1"/>
    <col min="3" max="3" width="12" style="21" customWidth="1"/>
    <col min="6" max="6" width="10.5703125" customWidth="1"/>
    <col min="7" max="7" width="18.7109375" customWidth="1"/>
    <col min="8" max="8" width="17.7109375" customWidth="1"/>
    <col min="9" max="9" width="17.28515625" customWidth="1"/>
    <col min="10" max="10" width="15.85546875" customWidth="1"/>
    <col min="11" max="11" width="13.140625" customWidth="1"/>
    <col min="12" max="12" width="15.28515625" customWidth="1"/>
    <col min="13" max="13" width="18.7109375" customWidth="1"/>
    <col min="14" max="14" width="13.42578125" customWidth="1"/>
    <col min="15" max="15" width="12.28515625" customWidth="1"/>
    <col min="17" max="17" width="9.5703125" bestFit="1" customWidth="1"/>
  </cols>
  <sheetData>
    <row r="1" spans="1:15" x14ac:dyDescent="0.25">
      <c r="A1" s="22" t="s">
        <v>15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5" x14ac:dyDescent="0.25">
      <c r="A2" s="22" t="s">
        <v>9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5" x14ac:dyDescent="0.25">
      <c r="D3" s="23" t="s">
        <v>23</v>
      </c>
      <c r="E3" s="23"/>
      <c r="F3" s="23"/>
      <c r="G3" s="23"/>
      <c r="H3" s="23"/>
      <c r="I3" s="23"/>
      <c r="J3" s="23"/>
      <c r="K3" s="23"/>
      <c r="L3" s="23"/>
    </row>
    <row r="4" spans="1:15" ht="116.25" customHeight="1" x14ac:dyDescent="0.25">
      <c r="A4" s="1" t="s">
        <v>0</v>
      </c>
      <c r="B4" s="2" t="s">
        <v>1</v>
      </c>
      <c r="C4" s="2" t="s">
        <v>24</v>
      </c>
      <c r="D4" s="2" t="s">
        <v>2</v>
      </c>
      <c r="E4" s="2" t="s">
        <v>8</v>
      </c>
      <c r="F4" s="1" t="s">
        <v>3</v>
      </c>
      <c r="G4" s="3" t="s">
        <v>10</v>
      </c>
      <c r="H4" s="3" t="s">
        <v>11</v>
      </c>
      <c r="I4" s="3" t="s">
        <v>12</v>
      </c>
      <c r="J4" s="1" t="s">
        <v>4</v>
      </c>
      <c r="K4" s="1" t="s">
        <v>5</v>
      </c>
      <c r="L4" s="1" t="s">
        <v>6</v>
      </c>
      <c r="M4" s="1" t="s">
        <v>7</v>
      </c>
    </row>
    <row r="5" spans="1:15" s="21" customFormat="1" ht="51.75" customHeight="1" x14ac:dyDescent="0.25">
      <c r="A5" s="24">
        <v>1</v>
      </c>
      <c r="B5" s="26" t="s">
        <v>17</v>
      </c>
      <c r="C5" s="17" t="s">
        <v>25</v>
      </c>
      <c r="D5" s="2" t="s">
        <v>14</v>
      </c>
      <c r="E5" s="2">
        <v>1</v>
      </c>
      <c r="F5" s="25">
        <v>3</v>
      </c>
      <c r="G5" s="8">
        <v>3500</v>
      </c>
      <c r="H5" s="10">
        <v>3000</v>
      </c>
      <c r="I5" s="10">
        <v>3100</v>
      </c>
      <c r="J5" s="13">
        <f>(G5+H5+I5)/3</f>
        <v>3200</v>
      </c>
      <c r="K5" s="7">
        <f t="shared" ref="K5:K9" si="0">SQRT(((G5-J5)*(G5-J5)+(H5-J5)*(H5-J5)+(I5-J5)*(I5-J5))/2)</f>
        <v>264.58</v>
      </c>
      <c r="L5" s="7">
        <f t="shared" ref="L5:L9" si="1">K5/J5*100</f>
        <v>8.27</v>
      </c>
      <c r="M5" s="12">
        <f>E5*J5</f>
        <v>3200</v>
      </c>
    </row>
    <row r="6" spans="1:15" s="21" customFormat="1" ht="73.5" customHeight="1" x14ac:dyDescent="0.25">
      <c r="A6" s="24">
        <v>2</v>
      </c>
      <c r="B6" s="26" t="s">
        <v>18</v>
      </c>
      <c r="C6" s="17" t="s">
        <v>26</v>
      </c>
      <c r="D6" s="2" t="s">
        <v>14</v>
      </c>
      <c r="E6" s="2">
        <v>1</v>
      </c>
      <c r="F6" s="25">
        <v>3</v>
      </c>
      <c r="G6" s="8">
        <v>3500</v>
      </c>
      <c r="H6" s="10">
        <v>3000</v>
      </c>
      <c r="I6" s="10">
        <v>3100</v>
      </c>
      <c r="J6" s="13">
        <f>(G6+H6+I6)/3</f>
        <v>3200</v>
      </c>
      <c r="K6" s="7">
        <f t="shared" si="0"/>
        <v>264.58</v>
      </c>
      <c r="L6" s="7">
        <f t="shared" si="1"/>
        <v>8.27</v>
      </c>
      <c r="M6" s="12">
        <f>E6*J6</f>
        <v>3200</v>
      </c>
    </row>
    <row r="7" spans="1:15" s="21" customFormat="1" ht="67.5" customHeight="1" x14ac:dyDescent="0.25">
      <c r="A7" s="24">
        <v>3</v>
      </c>
      <c r="B7" s="26" t="s">
        <v>19</v>
      </c>
      <c r="C7" s="17" t="s">
        <v>27</v>
      </c>
      <c r="D7" s="2" t="s">
        <v>14</v>
      </c>
      <c r="E7" s="2">
        <v>1</v>
      </c>
      <c r="F7" s="25">
        <v>3</v>
      </c>
      <c r="G7" s="8">
        <v>3500</v>
      </c>
      <c r="H7" s="10">
        <v>3000</v>
      </c>
      <c r="I7" s="10">
        <v>3100</v>
      </c>
      <c r="J7" s="13">
        <f>(G7+H7+I7)/3</f>
        <v>3200</v>
      </c>
      <c r="K7" s="7">
        <f t="shared" si="0"/>
        <v>264.58</v>
      </c>
      <c r="L7" s="7">
        <f t="shared" si="1"/>
        <v>8.27</v>
      </c>
      <c r="M7" s="12">
        <f>E7*J7</f>
        <v>3200</v>
      </c>
    </row>
    <row r="8" spans="1:15" s="21" customFormat="1" ht="50.25" customHeight="1" x14ac:dyDescent="0.25">
      <c r="A8" s="24">
        <v>4</v>
      </c>
      <c r="B8" s="26" t="s">
        <v>20</v>
      </c>
      <c r="C8" s="17" t="s">
        <v>28</v>
      </c>
      <c r="D8" s="2" t="s">
        <v>14</v>
      </c>
      <c r="E8" s="2">
        <v>1</v>
      </c>
      <c r="F8" s="25">
        <v>3</v>
      </c>
      <c r="G8" s="8">
        <v>3500</v>
      </c>
      <c r="H8" s="10">
        <v>3000</v>
      </c>
      <c r="I8" s="10">
        <v>3100</v>
      </c>
      <c r="J8" s="13">
        <f t="shared" ref="J8:J9" si="2">(G8+H8+I8)/3</f>
        <v>3200</v>
      </c>
      <c r="K8" s="7">
        <f t="shared" si="0"/>
        <v>264.58</v>
      </c>
      <c r="L8" s="7">
        <f t="shared" si="1"/>
        <v>8.27</v>
      </c>
      <c r="M8" s="12">
        <f>E8*J8</f>
        <v>3200</v>
      </c>
    </row>
    <row r="9" spans="1:15" s="21" customFormat="1" ht="54" customHeight="1" x14ac:dyDescent="0.25">
      <c r="A9" s="24">
        <v>5</v>
      </c>
      <c r="B9" s="26" t="s">
        <v>21</v>
      </c>
      <c r="C9" s="17" t="s">
        <v>29</v>
      </c>
      <c r="D9" s="2" t="s">
        <v>14</v>
      </c>
      <c r="E9" s="2">
        <v>1</v>
      </c>
      <c r="F9" s="25">
        <v>3</v>
      </c>
      <c r="G9" s="8">
        <v>3500</v>
      </c>
      <c r="H9" s="10">
        <v>3000</v>
      </c>
      <c r="I9" s="10">
        <v>3100</v>
      </c>
      <c r="J9" s="13">
        <f t="shared" si="2"/>
        <v>3200</v>
      </c>
      <c r="K9" s="7">
        <f t="shared" si="0"/>
        <v>264.58</v>
      </c>
      <c r="L9" s="7">
        <f t="shared" si="1"/>
        <v>8.27</v>
      </c>
      <c r="M9" s="12">
        <f>E9*J9</f>
        <v>3200</v>
      </c>
    </row>
    <row r="10" spans="1:15" ht="63.75" customHeight="1" x14ac:dyDescent="0.25">
      <c r="A10" s="15">
        <v>6</v>
      </c>
      <c r="B10" s="14" t="s">
        <v>22</v>
      </c>
      <c r="C10" s="17" t="s">
        <v>30</v>
      </c>
      <c r="D10" s="2" t="s">
        <v>14</v>
      </c>
      <c r="E10" s="2">
        <v>1</v>
      </c>
      <c r="F10" s="25">
        <v>3</v>
      </c>
      <c r="G10" s="8">
        <v>3500</v>
      </c>
      <c r="H10" s="10">
        <v>3045.55</v>
      </c>
      <c r="I10" s="10">
        <v>3100</v>
      </c>
      <c r="J10" s="13">
        <f t="shared" ref="J10" si="3">(G10+H10+I10)/3</f>
        <v>3215.18</v>
      </c>
      <c r="K10" s="7">
        <f>SQRT(((G10-J10)*(G10-J10)+(H10-J10)*(H10-J10)+(I10-J10)*(I10-J10))/2)</f>
        <v>248.16</v>
      </c>
      <c r="L10" s="7">
        <f>K10/J10*100</f>
        <v>7.72</v>
      </c>
      <c r="M10" s="12">
        <f>E10*J10</f>
        <v>3215.18</v>
      </c>
    </row>
    <row r="11" spans="1:15" ht="32.25" customHeight="1" x14ac:dyDescent="0.25">
      <c r="A11" s="4"/>
      <c r="B11" s="5"/>
      <c r="C11" s="5"/>
      <c r="D11" s="5"/>
      <c r="E11" s="5"/>
      <c r="F11" s="6"/>
      <c r="G11" s="18">
        <f>E5*G5+E6*G6+E7*G7+E8*G8+E9*G9+E10*G10</f>
        <v>21000</v>
      </c>
      <c r="H11" s="18">
        <f>E5*H5+E6*H6+E7*H7+E8*H8+E9*H9+E10*H10</f>
        <v>18045.55</v>
      </c>
      <c r="I11" s="18">
        <f>E5*I5+E6*I6+E7*I7+E8*I8+E9*I9+E10*I10</f>
        <v>18600</v>
      </c>
      <c r="J11" s="7"/>
      <c r="K11" s="20"/>
      <c r="L11" s="20"/>
      <c r="M11" s="11">
        <f>SUM(M5:M10)</f>
        <v>19215.18</v>
      </c>
      <c r="N11" s="9"/>
      <c r="O11" s="16"/>
    </row>
    <row r="13" spans="1:15" ht="15.75" x14ac:dyDescent="0.25">
      <c r="B13" s="27" t="s">
        <v>31</v>
      </c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</row>
    <row r="15" spans="1:15" x14ac:dyDescent="0.25">
      <c r="B15" s="19" t="s">
        <v>13</v>
      </c>
      <c r="C15" s="19"/>
      <c r="D15" s="19"/>
      <c r="E15" s="19"/>
      <c r="F15" s="19"/>
      <c r="G15" s="19" t="s">
        <v>16</v>
      </c>
    </row>
  </sheetData>
  <mergeCells count="4">
    <mergeCell ref="A1:M1"/>
    <mergeCell ref="A2:M2"/>
    <mergeCell ref="B13:M13"/>
    <mergeCell ref="D3:L3"/>
  </mergeCells>
  <pageMargins left="0.23622047244094491" right="0.23622047244094491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2026-04-16T08:03:27Z</dcterms:modified>
</cp:coreProperties>
</file>