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6\пищеблок оборудование\"/>
    </mc:Choice>
  </mc:AlternateContent>
  <xr:revisionPtr revIDLastSave="0" documentId="8_{D426C8B4-1BFA-4325-8553-42D05A6670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Расчет цены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1" i="2" l="1"/>
  <c r="M11" i="2" s="1"/>
  <c r="N11" i="2" s="1"/>
  <c r="O11" i="2" s="1"/>
  <c r="L12" i="2"/>
  <c r="M12" i="2" s="1"/>
  <c r="N12" i="2" s="1"/>
  <c r="O12" i="2" s="1"/>
  <c r="I11" i="2"/>
  <c r="J11" i="2" s="1"/>
  <c r="K11" i="2" s="1"/>
  <c r="I12" i="2"/>
  <c r="J12" i="2" s="1"/>
  <c r="K12" i="2" s="1"/>
  <c r="I13" i="2"/>
  <c r="J13" i="2" s="1"/>
  <c r="K13" i="2" s="1"/>
  <c r="L13" i="2"/>
  <c r="M13" i="2" s="1"/>
  <c r="N13" i="2" s="1"/>
  <c r="O13" i="2" s="1"/>
</calcChain>
</file>

<file path=xl/sharedStrings.xml><?xml version="1.0" encoding="utf-8"?>
<sst xmlns="http://schemas.openxmlformats.org/spreadsheetml/2006/main" count="40" uniqueCount="36">
  <si>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</si>
  <si>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</si>
  <si>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</si>
  <si>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</si>
  <si>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</si>
  <si>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Применяемый коэффициент</t>
  </si>
  <si>
    <t>-</t>
  </si>
  <si>
    <t>Цена за единицу изм. (руб.)</t>
  </si>
  <si>
    <t>Цена за единицу изм. с округлением (вниз) до сотых долей после запятой (руб.)</t>
  </si>
  <si>
    <t>Наименование предмета товара (работы, услуги)</t>
  </si>
  <si>
    <t>Источник информации о цене (руб./ед.изм.)</t>
  </si>
  <si>
    <t>Н(М)ЦК, контракта с учетом округления цены за единицу (руб.)</t>
  </si>
  <si>
    <t>Однородность совокупности значений выявленных цен, используемых в расчете Н(М)ЦК**</t>
  </si>
  <si>
    <t>Заказчик подтверждает, что:</t>
  </si>
  <si>
    <t>** В соответствии с п. 3.20.1 Методических рекомендаций, утвержденных Приказом Минэкономразвития России от 02.10.2013 № 567 расчет произведен с помощью стандартных функций табличного редактора EXCEL.</t>
  </si>
  <si>
    <t xml:space="preserve">* Определение НМЦК произведено Заказчиком в соответствии с Приказом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
 </t>
  </si>
  <si>
    <t>Характеристики объекта закупки</t>
  </si>
  <si>
    <t xml:space="preserve">метод сопоставимых рыночных цен (анализа рынка) в соответствии с ч.6 ст.22 Федерального закона от 05.04.2013 №44-ФЗ.  </t>
  </si>
  <si>
    <t>Используемый метод определения НМЦК:</t>
  </si>
  <si>
    <r>
      <rPr>
        <b/>
        <sz val="11"/>
        <color indexed="8"/>
        <rFont val="Times New Roman"/>
        <family val="1"/>
        <charset val="204"/>
      </rP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</si>
  <si>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indexed="8"/>
        <rFont val="Times New Roman"/>
        <family val="1"/>
        <charset val="204"/>
      </rPr>
      <t xml:space="preserve">Расчет Н(М)ЦК по формуле   </t>
    </r>
    <r>
      <rPr>
        <sz val="11"/>
        <color indexed="8"/>
        <rFont val="Times New Roman"/>
        <family val="1"/>
        <charset val="204"/>
      </rPr>
      <t xml:space="preserve">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</si>
  <si>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определяемая методом сопоставимых рыночных цен (анализа рынка)*</t>
  </si>
  <si>
    <r>
      <t>В</t>
    </r>
    <r>
      <rPr>
        <b/>
        <sz val="14"/>
        <rFont val="Times New Roman"/>
        <family val="1"/>
        <charset val="204"/>
      </rPr>
      <t xml:space="preserve">В результате проведенного расчета Н(М)Ц контракта составила (в руб.): </t>
    </r>
    <r>
      <rPr>
        <b/>
        <sz val="14"/>
        <color indexed="9"/>
        <rFont val="Times New Roman"/>
        <family val="1"/>
        <charset val="204"/>
      </rPr>
      <t>17514,99</t>
    </r>
  </si>
  <si>
    <t xml:space="preserve">УТВЕРЖДЕНО
</t>
  </si>
  <si>
    <t>1. Характеристика товара (условия оказания услуг, выполнения работ) используемые для расчета НМЦК соответствуют описанию объектаа закупки.</t>
  </si>
  <si>
    <t>Коммер-ческое предложение №1</t>
  </si>
  <si>
    <t xml:space="preserve">Коммер-ческое предложение №2 </t>
  </si>
  <si>
    <t xml:space="preserve">Коммер-ческое предложение №3 </t>
  </si>
  <si>
    <t>Заведующий ГБДОУ детский сад №137 Выборгского района Санкт-Петербурга Громинская С.Н.</t>
  </si>
  <si>
    <t>Обоснование начальной (максимальнй) цены контракта на Поставку кухонного оборудования для нужд пищеблока ГБДОУ детский сад №137 Выборгского района Санкт-Петербурга в 2026 году</t>
  </si>
  <si>
    <t>Приложение № 2</t>
  </si>
  <si>
    <t>шт</t>
  </si>
  <si>
    <t>Кипятильник непрерывного действия КНЭ-100-01</t>
  </si>
  <si>
    <t>Полка настенная сплошная 900*400*290, нержавеющая сталь AISI 430</t>
  </si>
  <si>
    <t>Полка настенная перфорированная  1500*300*290, нержавеющая сталь AISI 430</t>
  </si>
  <si>
    <t>Дата составления 14 апреля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</si>
</sst>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2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Fill="1" applyAlignment="1" applyProtection="1">
      <alignment vertical="center"/>
      <protection locked="0"/>
    </xf>
    <xf numFmtId="0" fontId="5" fillId="0" borderId="0" xfId="0" applyFont="1"/>
    <xf numFmtId="0" fontId="5" fillId="0" borderId="0" xfId="0" applyFont="1" applyFill="1" applyAlignment="1" applyProtection="1">
      <alignment vertical="center"/>
      <protection locked="0"/>
    </xf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5" fontId="13" fillId="0" borderId="0" xfId="0" applyNumberFormat="1" applyFont="1" applyAlignment="1">
      <alignment vertical="center"/>
    </xf>
    <xf numFmtId="0" fontId="4" fillId="0" borderId="0" xfId="0" applyFont="1" applyBorder="1" applyAlignment="1">
      <alignment vertical="center"/>
    </xf>
    <xf numFmtId="2" fontId="4" fillId="0" borderId="0" xfId="0" applyNumberFormat="1" applyFont="1" applyAlignment="1">
      <alignment vertical="center"/>
    </xf>
    <xf numFmtId="0" fontId="14" fillId="0" borderId="0" xfId="0" applyFont="1" applyAlignment="1">
      <alignment horizontal="justify" vertical="distributed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164" fontId="5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right" vertical="center"/>
    </xf>
    <xf numFmtId="0" fontId="15" fillId="0" borderId="2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165" fontId="10" fillId="0" borderId="3" xfId="0" applyNumberFormat="1" applyFont="1" applyBorder="1" applyAlignment="1" applyProtection="1">
      <alignment horizontal="center" vertical="center" wrapText="1"/>
      <protection locked="0"/>
    </xf>
    <xf numFmtId="2" fontId="10" fillId="0" borderId="3" xfId="0" applyNumberFormat="1" applyFont="1" applyBorder="1" applyAlignment="1" applyProtection="1">
      <alignment horizontal="center" vertical="center" wrapText="1"/>
      <protection locked="0"/>
    </xf>
    <xf numFmtId="165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49" fontId="4" fillId="0" borderId="0" xfId="0" applyNumberFormat="1" applyFont="1" applyBorder="1" applyAlignment="1">
      <alignment vertical="center"/>
    </xf>
    <xf numFmtId="2" fontId="18" fillId="0" borderId="0" xfId="0" applyNumberFormat="1" applyFont="1" applyAlignment="1">
      <alignment vertical="center"/>
    </xf>
    <xf numFmtId="2" fontId="17" fillId="2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right"/>
    </xf>
    <xf numFmtId="0" fontId="22" fillId="0" borderId="0" xfId="0" applyFont="1" applyAlignment="1">
      <alignment horizontal="right"/>
    </xf>
    <xf numFmtId="0" fontId="4" fillId="0" borderId="0" xfId="0" applyFont="1" applyAlignment="1" applyProtection="1">
      <alignment horizontal="center"/>
      <protection locked="0"/>
    </xf>
    <xf numFmtId="0" fontId="14" fillId="0" borderId="0" xfId="0" applyFont="1" applyAlignment="1">
      <alignment horizontal="justify" vertical="distributed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left" vertical="center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>
      <alignment horizontal="left"/>
    </xf>
    <xf numFmtId="0" fontId="17" fillId="0" borderId="0" xfId="0" applyFont="1" applyAlignment="1">
      <alignment horizontal="justify" vertical="distributed" wrapText="1"/>
    </xf>
    <xf numFmtId="0" fontId="1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vertical="distributed" wrapText="1"/>
    </xf>
    <xf numFmtId="0" fontId="16" fillId="0" borderId="0" xfId="0" applyFont="1" applyAlignment="1">
      <alignment vertical="distributed" wrapText="1"/>
    </xf>
    <xf numFmtId="0" fontId="1" fillId="0" borderId="3" xfId="0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9</xdr:row>
      <xdr:rowOff>1228725</xdr:rowOff>
    </xdr:from>
    <xdr:to>
      <xdr:col>11</xdr:col>
      <xdr:colOff>19050</xdr:colOff>
      <xdr:row>9</xdr:row>
      <xdr:rowOff>1581150</xdr:rowOff>
    </xdr:to>
    <xdr:pic>
      <xdr:nvPicPr>
        <xdr:cNvPr id="2317" name="Picture 1">
          <a:extLst>
            <a:ext uri="{FF2B5EF4-FFF2-40B4-BE49-F238E27FC236}">
              <a16:creationId xmlns:a16="http://schemas.microsoft.com/office/drawing/2014/main" id="{50C3E8AB-3162-49AA-8D81-6085FCD46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5495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9</xdr:row>
      <xdr:rowOff>923925</xdr:rowOff>
    </xdr:from>
    <xdr:to>
      <xdr:col>9</xdr:col>
      <xdr:colOff>1019175</xdr:colOff>
      <xdr:row>9</xdr:row>
      <xdr:rowOff>1362075</xdr:rowOff>
    </xdr:to>
    <xdr:pic>
      <xdr:nvPicPr>
        <xdr:cNvPr id="2318" name="Picture 2">
          <a:extLst>
            <a:ext uri="{FF2B5EF4-FFF2-40B4-BE49-F238E27FC236}">
              <a16:creationId xmlns:a16="http://schemas.microsoft.com/office/drawing/2014/main" id="{5657916D-6D0D-4174-A30D-088EACCAF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51911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9</xdr:row>
      <xdr:rowOff>2038350</xdr:rowOff>
    </xdr:from>
    <xdr:to>
      <xdr:col>11</xdr:col>
      <xdr:colOff>1504950</xdr:colOff>
      <xdr:row>9</xdr:row>
      <xdr:rowOff>2505075</xdr:rowOff>
    </xdr:to>
    <xdr:pic>
      <xdr:nvPicPr>
        <xdr:cNvPr id="2319" name="Picture 5">
          <a:extLst>
            <a:ext uri="{FF2B5EF4-FFF2-40B4-BE49-F238E27FC236}">
              <a16:creationId xmlns:a16="http://schemas.microsoft.com/office/drawing/2014/main" id="{593998B6-BA5B-418F-874F-91433FBF4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0" y="6305550"/>
          <a:ext cx="14859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219075</xdr:colOff>
      <xdr:row>9</xdr:row>
      <xdr:rowOff>1762125</xdr:rowOff>
    </xdr:from>
    <xdr:to>
      <xdr:col>11</xdr:col>
      <xdr:colOff>371475</xdr:colOff>
      <xdr:row>9</xdr:row>
      <xdr:rowOff>1990725</xdr:rowOff>
    </xdr:to>
    <xdr:pic>
      <xdr:nvPicPr>
        <xdr:cNvPr id="2320" name="Picture 6">
          <a:extLst>
            <a:ext uri="{FF2B5EF4-FFF2-40B4-BE49-F238E27FC236}">
              <a16:creationId xmlns:a16="http://schemas.microsoft.com/office/drawing/2014/main" id="{64B3E55D-9384-4B2A-A5D0-3E0AE85A4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8275" y="602932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"/>
  <sheetViews>
    <sheetView tabSelected="1" view="pageBreakPreview" zoomScaleNormal="100" workbookViewId="0">
      <selection activeCell="D31" sqref="D31:D32"/>
    </sheetView>
  </sheetViews>
  <sheetFormatPr defaultColWidth="9.140625" defaultRowHeight="12.75" x14ac:dyDescent="0.2"/>
  <cols>
    <col min="1" max="1" width="4" style="1" customWidth="1"/>
    <col min="2" max="2" width="26.28515625" style="1" customWidth="1"/>
    <col min="3" max="3" width="5.85546875" style="1" customWidth="1"/>
    <col min="4" max="4" width="6.85546875" style="1" customWidth="1"/>
    <col min="5" max="7" width="11.7109375" style="1" customWidth="1"/>
    <col min="8" max="8" width="9.140625" style="1"/>
    <col min="9" max="9" width="15.42578125" style="1" customWidth="1"/>
    <col min="10" max="10" width="22.42578125" style="1" customWidth="1"/>
    <col min="11" max="11" width="14.28515625" style="1" customWidth="1"/>
    <col min="12" max="12" width="18.42578125" style="1" customWidth="1"/>
    <col min="13" max="13" width="13.7109375" style="1" customWidth="1"/>
    <col min="14" max="14" width="13.85546875" style="1" customWidth="1"/>
    <col min="15" max="15" width="17.28515625" style="1" customWidth="1"/>
    <col min="16" max="16384" width="9.140625" style="1"/>
  </cols>
  <sheetData>
    <row r="1" spans="1:15" ht="27.75" customHeight="1" x14ac:dyDescent="0.25">
      <c r="L1" s="44" t="s">
        <v>30</v>
      </c>
      <c r="M1" s="45"/>
      <c r="N1" s="45"/>
      <c r="O1" s="45"/>
    </row>
    <row r="2" spans="1:15" ht="38.25" customHeight="1" x14ac:dyDescent="0.3">
      <c r="A2" s="4"/>
      <c r="B2" s="43"/>
      <c r="C2" s="4"/>
      <c r="D2" s="4"/>
      <c r="E2" s="4"/>
      <c r="F2" s="4"/>
      <c r="G2" s="4"/>
      <c r="H2" s="4"/>
      <c r="I2" s="4"/>
      <c r="J2" s="4"/>
      <c r="K2" s="4"/>
      <c r="L2" s="48" t="s">
        <v>23</v>
      </c>
      <c r="M2" s="61"/>
      <c r="N2" s="61"/>
      <c r="O2" s="61"/>
    </row>
    <row r="3" spans="1:15" ht="78.75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8" t="s">
        <v>28</v>
      </c>
      <c r="M3" s="48"/>
      <c r="N3" s="48"/>
      <c r="O3" s="48"/>
    </row>
    <row r="4" spans="1:15" ht="13.5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7"/>
      <c r="M4" s="7"/>
      <c r="N4" s="7"/>
      <c r="O4" s="7"/>
    </row>
    <row r="5" spans="1:15" ht="18.75" customHeight="1" x14ac:dyDescent="0.3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</row>
    <row r="6" spans="1:15" s="4" customFormat="1" ht="36" customHeight="1" x14ac:dyDescent="0.3">
      <c r="A6" s="55" t="s">
        <v>29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5" s="4" customFormat="1" ht="38.25" customHeight="1" x14ac:dyDescent="0.3">
      <c r="A7" s="24"/>
      <c r="B7" s="23" t="s">
        <v>16</v>
      </c>
      <c r="C7" s="26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7"/>
    </row>
    <row r="8" spans="1:15" s="4" customFormat="1" ht="75" customHeight="1" x14ac:dyDescent="0.3">
      <c r="A8" s="8"/>
      <c r="B8" s="8" t="s">
        <v>18</v>
      </c>
      <c r="C8" s="66" t="s">
        <v>17</v>
      </c>
      <c r="D8" s="67"/>
      <c r="E8" s="67"/>
      <c r="F8" s="67"/>
      <c r="G8" s="67"/>
      <c r="H8" s="67"/>
      <c r="I8" s="67"/>
      <c r="J8" s="67"/>
      <c r="K8" s="67"/>
      <c r="L8" s="67"/>
      <c r="M8" s="67"/>
      <c r="N8" s="8"/>
      <c r="O8" s="8"/>
    </row>
    <row r="9" spans="1:15" ht="53.25" customHeight="1" x14ac:dyDescent="0.2">
      <c r="A9" s="64" t="s">
        <v>0</v>
      </c>
      <c r="B9" s="64" t="s">
        <v>9</v>
      </c>
      <c r="C9" s="49" t="s">
        <v>1</v>
      </c>
      <c r="D9" s="49" t="s">
        <v>2</v>
      </c>
      <c r="E9" s="51" t="s">
        <v>10</v>
      </c>
      <c r="F9" s="52"/>
      <c r="G9" s="53"/>
      <c r="H9" s="17"/>
      <c r="I9" s="65" t="s">
        <v>12</v>
      </c>
      <c r="J9" s="65"/>
      <c r="K9" s="65"/>
      <c r="L9" s="57" t="s">
        <v>21</v>
      </c>
      <c r="M9" s="57"/>
      <c r="N9" s="57"/>
      <c r="O9" s="57"/>
    </row>
    <row r="10" spans="1:15" ht="199.5" customHeight="1" x14ac:dyDescent="0.2">
      <c r="A10" s="64"/>
      <c r="B10" s="64"/>
      <c r="C10" s="50"/>
      <c r="D10" s="50"/>
      <c r="E10" s="18" t="s">
        <v>25</v>
      </c>
      <c r="F10" s="18" t="s">
        <v>26</v>
      </c>
      <c r="G10" s="18" t="s">
        <v>27</v>
      </c>
      <c r="H10" s="18" t="s">
        <v>5</v>
      </c>
      <c r="I10" s="18" t="s">
        <v>4</v>
      </c>
      <c r="J10" s="18" t="s">
        <v>3</v>
      </c>
      <c r="K10" s="20" t="s">
        <v>19</v>
      </c>
      <c r="L10" s="21" t="s">
        <v>20</v>
      </c>
      <c r="M10" s="19" t="s">
        <v>7</v>
      </c>
      <c r="N10" s="19" t="s">
        <v>8</v>
      </c>
      <c r="O10" s="19" t="s">
        <v>11</v>
      </c>
    </row>
    <row r="11" spans="1:15" ht="65.25" customHeight="1" x14ac:dyDescent="0.25">
      <c r="A11" s="41">
        <v>1</v>
      </c>
      <c r="B11" s="69" t="s">
        <v>34</v>
      </c>
      <c r="C11" s="42" t="s">
        <v>31</v>
      </c>
      <c r="D11" s="28">
        <v>1</v>
      </c>
      <c r="E11" s="40">
        <v>15172.3</v>
      </c>
      <c r="F11" s="29">
        <v>15500</v>
      </c>
      <c r="G11" s="29">
        <v>16800</v>
      </c>
      <c r="H11" s="30" t="s">
        <v>6</v>
      </c>
      <c r="I11" s="31">
        <f t="shared" ref="I11:I13" si="0">AVERAGE(E11:G11)</f>
        <v>15824.1</v>
      </c>
      <c r="J11" s="32">
        <f t="shared" ref="J11:J13" si="1">SQRT(((SUM((POWER(G11-I11,2)),(POWER(F11-I11,2)),(POWER(E11-I11,2)))/(COLUMNS(E11:G11)-1))))</f>
        <v>860.89048664740187</v>
      </c>
      <c r="K11" s="32">
        <f t="shared" ref="K11:K13" si="2">J11/I11*100</f>
        <v>5.4403756715857572</v>
      </c>
      <c r="L11" s="31">
        <f t="shared" ref="L11:L13" si="3">((D11/3)*(SUM(E11:G11)))</f>
        <v>15824.1</v>
      </c>
      <c r="M11" s="33">
        <f t="shared" ref="M11:M13" si="4">L11/D11</f>
        <v>15824.1</v>
      </c>
      <c r="N11" s="33">
        <f t="shared" ref="N11:N13" si="5">ROUNDDOWN(M11,2)</f>
        <v>15824.1</v>
      </c>
      <c r="O11" s="33">
        <f t="shared" ref="O11:O13" si="6">N11*D11</f>
        <v>15824.1</v>
      </c>
    </row>
    <row r="12" spans="1:15" ht="62.25" customHeight="1" x14ac:dyDescent="0.25">
      <c r="A12" s="41">
        <v>2</v>
      </c>
      <c r="B12" s="69" t="s">
        <v>33</v>
      </c>
      <c r="C12" s="42" t="s">
        <v>31</v>
      </c>
      <c r="D12" s="28">
        <v>1</v>
      </c>
      <c r="E12" s="40">
        <v>8929.7000000000007</v>
      </c>
      <c r="F12" s="29">
        <v>9050</v>
      </c>
      <c r="G12" s="29">
        <v>9800</v>
      </c>
      <c r="H12" s="30" t="s">
        <v>6</v>
      </c>
      <c r="I12" s="31">
        <f t="shared" si="0"/>
        <v>9259.9</v>
      </c>
      <c r="J12" s="32">
        <f t="shared" si="1"/>
        <v>471.59201647186495</v>
      </c>
      <c r="K12" s="32">
        <f t="shared" si="2"/>
        <v>5.0928413532744949</v>
      </c>
      <c r="L12" s="31">
        <f t="shared" si="3"/>
        <v>9259.9</v>
      </c>
      <c r="M12" s="33">
        <f t="shared" si="4"/>
        <v>9259.9</v>
      </c>
      <c r="N12" s="33">
        <f t="shared" si="5"/>
        <v>9259.9</v>
      </c>
      <c r="O12" s="33">
        <f t="shared" si="6"/>
        <v>9259.9</v>
      </c>
    </row>
    <row r="13" spans="1:15" ht="74.25" customHeight="1" x14ac:dyDescent="0.2">
      <c r="A13" s="36">
        <v>3</v>
      </c>
      <c r="B13" s="68" t="s">
        <v>32</v>
      </c>
      <c r="C13" s="37" t="s">
        <v>31</v>
      </c>
      <c r="D13" s="28">
        <v>1</v>
      </c>
      <c r="E13" s="40">
        <v>21779.62</v>
      </c>
      <c r="F13" s="29">
        <v>22100</v>
      </c>
      <c r="G13" s="29">
        <v>23500</v>
      </c>
      <c r="H13" s="30" t="s">
        <v>6</v>
      </c>
      <c r="I13" s="31">
        <f t="shared" si="0"/>
        <v>22459.873333333333</v>
      </c>
      <c r="J13" s="32">
        <f t="shared" si="1"/>
        <v>914.90898352422687</v>
      </c>
      <c r="K13" s="32">
        <f t="shared" si="2"/>
        <v>4.0735269070568823</v>
      </c>
      <c r="L13" s="31">
        <f t="shared" si="3"/>
        <v>22459.873333333329</v>
      </c>
      <c r="M13" s="33">
        <f t="shared" si="4"/>
        <v>22459.873333333329</v>
      </c>
      <c r="N13" s="33">
        <f t="shared" si="5"/>
        <v>22459.87</v>
      </c>
      <c r="O13" s="33">
        <f t="shared" si="6"/>
        <v>22459.87</v>
      </c>
    </row>
    <row r="14" spans="1:15" s="2" customFormat="1" ht="28.35" customHeight="1" x14ac:dyDescent="0.25">
      <c r="A14" s="54" t="s">
        <v>22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6"/>
      <c r="O14" s="39">
        <v>47543.87</v>
      </c>
    </row>
    <row r="15" spans="1:15" s="2" customFormat="1" ht="33.6" customHeight="1" x14ac:dyDescent="0.25">
      <c r="A15" s="22"/>
      <c r="B15" s="22"/>
      <c r="C15" s="22"/>
      <c r="D15" s="22"/>
      <c r="E15" s="22"/>
      <c r="F15" s="22"/>
      <c r="G15" s="22"/>
      <c r="H15" s="22"/>
      <c r="I15" s="9"/>
      <c r="J15" s="10"/>
      <c r="K15" s="10"/>
      <c r="L15" s="10"/>
      <c r="M15" s="10"/>
      <c r="N15" s="38"/>
      <c r="O15" s="11"/>
    </row>
    <row r="16" spans="1:15" s="2" customFormat="1" ht="60.75" customHeight="1" x14ac:dyDescent="0.25">
      <c r="A16" s="62" t="s">
        <v>15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</row>
    <row r="17" spans="1:15" s="2" customFormat="1" ht="39" customHeight="1" x14ac:dyDescent="0.25">
      <c r="A17" s="47" t="s">
        <v>14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</row>
    <row r="18" spans="1:15" s="2" customFormat="1" ht="10.5" customHeight="1" x14ac:dyDescent="0.2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</row>
    <row r="19" spans="1:15" s="2" customFormat="1" ht="9.75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s="2" customFormat="1" ht="18.75" customHeight="1" x14ac:dyDescent="0.25">
      <c r="A20" s="60" t="s">
        <v>13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</row>
    <row r="21" spans="1:15" s="2" customFormat="1" ht="5.2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 s="2" customFormat="1" ht="21.75" customHeight="1" x14ac:dyDescent="0.25">
      <c r="A22" s="47" t="s">
        <v>24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</row>
    <row r="23" spans="1:15" ht="15.75" customHeight="1" x14ac:dyDescent="0.3">
      <c r="A23" s="59"/>
      <c r="B23" s="59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 s="3" customFormat="1" ht="11.25" customHeight="1" x14ac:dyDescent="0.3">
      <c r="A24" s="13"/>
      <c r="B24" s="13"/>
      <c r="C24" s="13"/>
      <c r="D24" s="4"/>
      <c r="E24" s="14"/>
      <c r="F24" s="15"/>
      <c r="G24" s="16"/>
      <c r="H24" s="5"/>
      <c r="I24" s="5"/>
      <c r="J24" s="5"/>
      <c r="K24" s="5"/>
      <c r="L24" s="5"/>
      <c r="M24" s="5"/>
      <c r="N24" s="5"/>
      <c r="O24" s="5"/>
    </row>
    <row r="25" spans="1:15" s="5" customFormat="1" ht="27" customHeight="1" x14ac:dyDescent="0.3">
      <c r="A25" s="13"/>
      <c r="B25" s="58" t="s">
        <v>35</v>
      </c>
      <c r="C25" s="58"/>
      <c r="D25" s="58"/>
      <c r="E25" s="58"/>
      <c r="F25" s="15"/>
      <c r="G25" s="16"/>
    </row>
    <row r="26" spans="1:15" s="4" customFormat="1" ht="19.5" customHeight="1" x14ac:dyDescent="0.3">
      <c r="A26" s="46"/>
      <c r="B26" s="46"/>
      <c r="C26" s="46"/>
      <c r="D26" s="46"/>
      <c r="E26" s="46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27" spans="1:15" s="4" customFormat="1" ht="14.25" customHeight="1" x14ac:dyDescent="0.3">
      <c r="A27" s="35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</row>
    <row r="28" spans="1:15" s="4" customFormat="1" ht="14.25" customHeight="1" x14ac:dyDescent="0.3">
      <c r="A28" s="35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</row>
    <row r="29" spans="1:15" s="4" customFormat="1" ht="14.25" customHeight="1" x14ac:dyDescent="0.3">
      <c r="A29" s="35"/>
      <c r="B29" s="35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</row>
    <row r="30" spans="1:15" s="4" customFormat="1" ht="14.25" customHeight="1" x14ac:dyDescent="0.3">
      <c r="A30" s="35"/>
      <c r="B30" s="35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</row>
  </sheetData>
  <mergeCells count="22">
    <mergeCell ref="L2:O2"/>
    <mergeCell ref="A16:O16"/>
    <mergeCell ref="A9:A10"/>
    <mergeCell ref="B9:B10"/>
    <mergeCell ref="I9:K9"/>
    <mergeCell ref="C8:M8"/>
    <mergeCell ref="L1:O1"/>
    <mergeCell ref="A26:E26"/>
    <mergeCell ref="A22:O22"/>
    <mergeCell ref="L3:O3"/>
    <mergeCell ref="A18:O18"/>
    <mergeCell ref="D9:D10"/>
    <mergeCell ref="E9:G9"/>
    <mergeCell ref="C9:C10"/>
    <mergeCell ref="A14:M14"/>
    <mergeCell ref="A6:O6"/>
    <mergeCell ref="A5:O5"/>
    <mergeCell ref="L9:O9"/>
    <mergeCell ref="B25:E25"/>
    <mergeCell ref="A23:B23"/>
    <mergeCell ref="A17:O17"/>
    <mergeCell ref="A20:O20"/>
  </mergeCells>
  <phoneticPr fontId="0" type="noConversion"/>
  <pageMargins left="0.51181102362204722" right="0.31496062992125984" top="0.74803149606299213" bottom="0.55118110236220474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2024-09-11T11:34:51Z</cp:lastPrinted>
  <dcterms:created xsi:type="dcterms:W3CDTF">2014-01-15T18:15:09Z</dcterms:created>
  <dcterms:modified xsi:type="dcterms:W3CDTF">2026-04-27T14:42:45Z</dcterms:modified>
</cp:coreProperties>
</file>