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05" yWindow="-105" windowWidth="15570" windowHeight="12510" tabRatio="695"/>
  </bookViews>
  <sheets>
    <sheet name="Аукцион" sheetId="1" r:id="rId1"/>
    <sheet name="ЭМ" sheetId="2" r:id="rId2"/>
  </sheets>
  <definedNames>
    <definedName name="_xlnm.Print_Area" localSheetId="0">Аукцион!$A$6:$N$12</definedName>
  </definedNames>
  <calcPr calcId="152511"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10" i="1" l="1"/>
  <c r="J10" i="1"/>
  <c r="K10" i="1" s="1"/>
  <c r="J9" i="1" l="1"/>
  <c r="K9" i="1" s="1"/>
  <c r="L9" i="1"/>
  <c r="J11" i="1"/>
  <c r="K11" i="1" s="1"/>
  <c r="L11" i="1"/>
  <c r="L9" i="2" l="1"/>
  <c r="L10" i="2"/>
  <c r="L11" i="2"/>
  <c r="L12" i="2"/>
  <c r="L13" i="2"/>
  <c r="L14" i="2"/>
  <c r="L15" i="2"/>
  <c r="L16" i="2"/>
  <c r="L8" i="2"/>
  <c r="L8" i="1"/>
  <c r="J16" i="2"/>
  <c r="K16" i="2" s="1"/>
  <c r="J15" i="2"/>
  <c r="K15" i="2" s="1"/>
  <c r="J14" i="2"/>
  <c r="K14" i="2" s="1"/>
  <c r="J13" i="2"/>
  <c r="K13" i="2" s="1"/>
  <c r="J12" i="2"/>
  <c r="K12" i="2" s="1"/>
  <c r="J11" i="2"/>
  <c r="K11" i="2" s="1"/>
  <c r="J10" i="2"/>
  <c r="K10" i="2" s="1"/>
  <c r="J9" i="2"/>
  <c r="K9" i="2" s="1"/>
  <c r="J8" i="2"/>
  <c r="K8" i="2" s="1"/>
  <c r="J8" i="1"/>
  <c r="L17" i="2" l="1"/>
  <c r="L12" i="1"/>
  <c r="K8" i="1"/>
</calcChain>
</file>

<file path=xl/sharedStrings.xml><?xml version="1.0" encoding="utf-8"?>
<sst xmlns="http://schemas.openxmlformats.org/spreadsheetml/2006/main" count="101" uniqueCount="55">
  <si>
    <t>№ п/п</t>
  </si>
  <si>
    <t>Наименование товара</t>
  </si>
  <si>
    <t>Ед. изм.</t>
  </si>
  <si>
    <t>Кол-во</t>
  </si>
  <si>
    <t>Анализ рынка</t>
  </si>
  <si>
    <t>Итого, руб.</t>
  </si>
  <si>
    <t xml:space="preserve">Среднеквадратичное отклонение </t>
  </si>
  <si>
    <t>Коэффициент вариации (%)</t>
  </si>
  <si>
    <t>Цена предложенная участником № 3, руб. ц3</t>
  </si>
  <si>
    <t>Цена предложенная участником № 2, руб. ц2</t>
  </si>
  <si>
    <t>Цена предложенная участником № 1, руб. ц1</t>
  </si>
  <si>
    <t>Описание характеристик товара</t>
  </si>
  <si>
    <t>ОКПД2</t>
  </si>
  <si>
    <t>КТРУ/ККН</t>
  </si>
  <si>
    <t>Примечание</t>
  </si>
  <si>
    <t>№ п. 100-р</t>
  </si>
  <si>
    <t>Мин. цена за ед., руб. &lt;Ц&gt;=(ц₁+ц₂+ц₃+….)/n                                                                                                                                                                                                                                                                                                                                                                 (n-количество предложений)</t>
  </si>
  <si>
    <t>шт</t>
  </si>
  <si>
    <t>Преференции</t>
  </si>
  <si>
    <t>Государственное бюджетное дошкольное образовательное учреждение детский сад № 2 общеразвивающего вида Калининского района Санкт - Петербурга</t>
  </si>
  <si>
    <t>Поставка мебели</t>
  </si>
  <si>
    <t>Шкаф-2 - секционный</t>
  </si>
  <si>
    <t>Стол книжка на металлокаркасе</t>
  </si>
  <si>
    <r>
      <t xml:space="preserve">Габаритные размеры – ширина не менее 1190 мм, не более 1192 мм, глубина не менее 335 мм, не более 345 мм, высота 700 мм. Изготовлен из ЛДСП, облицованной пленками на основе термореактивных полимеров, толщиной не менее 16 мм, ГОСТ 32289-2013. Класс эмиссии формальдегида не более Е1. Цвет ЛДСП – </t>
    </r>
    <r>
      <rPr>
        <sz val="10"/>
        <color rgb="FFFF0000"/>
        <rFont val="Times New Roman"/>
        <family val="1"/>
        <charset val="204"/>
      </rPr>
      <t xml:space="preserve">по согласованию с заказчиком. </t>
    </r>
    <r>
      <rPr>
        <sz val="10"/>
        <color theme="1"/>
        <rFont val="Times New Roman"/>
        <family val="1"/>
        <charset val="204"/>
      </rPr>
      <t>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Верхняя часть разделена двумя перегородками на три секции, нижняя – разделена одной перегородкой на две секции. Боковины выступают над верхней полкой и имеют закругленные углы. В нижней части, спереди и сзади, стеллаж имеет цоколь, высотой не менее 50 мм, не более 60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t>
    </r>
  </si>
  <si>
    <t>Стол трапеция (регулируемый)</t>
  </si>
  <si>
    <r>
      <t xml:space="preserve">Габаритные размеры – ширина не менее 1195 мм, не более 1205 мм, глубина не менее 545 мм, не более 555 мм, высота 400-580 мм от пола, с возможностью регулировки по высоте на четыре группы роста (гр. роста 0-3) согласно СанПиН.  
Конструкция состоит из столешницы, имеющей трапециевидную форму с углом смещения 60°, и подстолья. Столешница изготовлена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rFont val="Times New Roman"/>
        <family val="1"/>
        <charset val="204"/>
      </rPr>
      <t xml:space="preserve"> Столешница обработана противоударной ПВХ кромкой, толщиной не менее 2 мм. Подстолье – цельносварной металлокаркас, имеющий телескопические опоры с жесткой фиксацией (труба в трубе). Регулировка по высоте происходит за счет перемещения нижней части опор. Опоры изготовлены из трубы круглого сечения D 25 мм и 30 мм, обвязка, соединяющая опоры, изготовлена из профильной трубы прямоугольного сечения 30х15 мм. Металлокаркас покрыт полимерной порошковой краской. </t>
    </r>
    <r>
      <rPr>
        <sz val="10"/>
        <color rgb="FFFF0000"/>
        <rFont val="Times New Roman"/>
        <family val="1"/>
        <charset val="204"/>
      </rPr>
      <t>Цвет покраски – по согласованию с заказчиком.</t>
    </r>
    <r>
      <rPr>
        <sz val="10"/>
        <rFont val="Times New Roman"/>
        <family val="1"/>
        <charset val="204"/>
      </rPr>
      <t xml:space="preserve"> Нижние части опор должны быть оборудованы пластмассовыми заглушками, для защиты изделия и напольного покрытия при перестановке. Все углы закруглены для безопасности.</t>
    </r>
  </si>
  <si>
    <r>
      <t xml:space="preserve">Габаритные размеры – ширина не менее 595 мм, не более 605 мм, глубина не менее 320 мм, не более 324 мм, высота не менее 1295 мм, не более 1305 мм.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Представляет собой закрытый шкаф для одежды, разделенный средниками на две равные секции. В каждой секции, сверху, расположена полка под головные уборы, снизу – полка под обувь, установленная на полкодержателях-дупло, для возможности регулировки ее по высоте. В каждой секции имеется два двухрожковых крючка, установленные под верхней полкой противоположно друг друга. Каждая секция закрыта фасадом из ЛДСП, установленным на вкладные петли, с ручкой-грибок по центру. Между фасадом и верхней полкой имеется небольшой зазор, для лучшей циркуляции воздуха. Спереди, в нижней части, шкаф имеет цоколь, высотой не менее 50 мм и не более 60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t>
    </r>
  </si>
  <si>
    <t>Диван</t>
  </si>
  <si>
    <r>
      <t xml:space="preserve">Габаритные размеры – ширина не менее 1595 мм, не более 1605 мм, глубина не менее 637 мм, не более 647 мм, высота не менее 565 мм, не более 575 мм. Высота сиденья 260 мм от пола.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Представляет собой конструкцию, состоящую из двух фигурных боковин плавно переходящих в спинку, сиденья и установленных под ним двух царг для жесткости, и одной боковой фигурной сидушки ("уха") шириной 300 мм, под которой расположено ребро жесткости – опора. Спинка расположена посередине боковин, что позволяет размещать детей как с одной стороны дивана, так и с другой.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t>
    </r>
  </si>
  <si>
    <r>
      <t xml:space="preserve">Габаритные размеры – ширина не менее 1595 мм, не более 1605 мм, глубина не менее 637 мм, не более 647 мм, высота не менее 605 мм, не более 615 мм. Высота сиденья 300 мм от пола.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Представляет собой конструкцию, состоящую из двух фигурных боковин плавно переходящих в спинку, сиденья и установленных под ним двух царг для жесткости, и одной боковой фигурной сидушки ("уха") шириной 300 мм, под которой расположено ребро жесткости – опора. Спинка расположена посередине боковин, что позволяет размещать детей как с одной стороны дивана, так и с другой.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t>
    </r>
  </si>
  <si>
    <t xml:space="preserve">Стеллаж для игр </t>
  </si>
  <si>
    <r>
      <t xml:space="preserve">Габаритные размеры – ширина не менее 995 мм, не более 1005 мм, глубина не менее 335 мм, не более 345 мм, высота не менее 695 мм, не более 705 мм.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Боковины выступают над верхней полкой и имеют закругленные углы. В нижней части, спереди и сзади, стеллаж имеет цоколь, высотой не менее 50 мм, не более 60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t>
    </r>
  </si>
  <si>
    <t>Стол квадратный</t>
  </si>
  <si>
    <r>
      <t xml:space="preserve">Габаритные размеры – ширина и глубина не менее 695 мм, не более 705 мм, высота 400-520 мм от пола, с возможностью регулировки по высоте на три группы роста (гр. роста 0-2) согласно СанПиН.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Столешница обработана противоударной ПВХ кромкой, толщиной не менее 2 мм. Конструкция состоит из столешницы, имеющей квадратную форму, и подстолья. Подстолье состоит из четырех опор, образованных из двух деталей имеющих спил в нижней части, и четырех опорно-соединительных планок, расположенных по периметру стола. Опорно-соединительные планки стационарно закреплены к столешнице, регулировка по высоте происходит за счет перемещения опор. Опорно-соединительные планки имеют П-образный вырез в нижней части, для удобного размещения ребенка. Опоры и планки соединяются между собой при помощи межсекционных стяжек.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t>
    </r>
  </si>
  <si>
    <t>Стул (регулируемый)</t>
  </si>
  <si>
    <t>Изготовлен из фанеры общего назначения с наружными слоями из шпона лиственных пород, каркас толщиной не менее 12 мм, сиденье и спинка толщиной не менее 6 мм, с покрытием в несколько слоев экологически чистым, не имеющим запаха и обладающим повышенной износоустойчивостью бесцветным лаком. Стул состоит из каркаса, сиденья и спинки. Каркас состоит из двух боковин h-образной формы, плавно переходящих в основание для крепления спинки, между которыми располагаются Н-образные опоры, за счёт перемещения которых происходит регулировка по высоте. Сиденье и спинка жесткие, крепятся к каркасу при помощи саморезов. Сиденье и спинка должны быть установлены поверх боковин, при этом, спинка должна иметь достаточный наклон назад для удобства. Фигурная спинка имеет внутри три выреза в виде "цветка" для эстетической красоты. Габаритные размеры: сиденье 250х255 мм, спинка 125х250 мм. Высота сиденья 220-260 мм от пола согласно СанПиН, с возможностью регулировки по высоте на две группы роста (гр. роста 0-1). Все углы закруглены для безопасности.</t>
  </si>
  <si>
    <r>
      <t xml:space="preserve">Габаритные размеры – в собранном виде не менее 494х750х750 мм, в разобранном виде ширина не более 1700 мм. Изготовлен из ЛДСП, облицованной пленками на основе термореактивных полимеров, толщиной не менее 16 мм и 22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Столешница обработана противоударной ПВХ кромкой, толщиной не менее 2 мм.
Конструкция состоит из столешницы толщиной не менее 22 мм, раскладывающейся по типу «книжка», и подстолья. Столешница состоит из трех частей, две из которых имеют фрезеровку в форме полуовала, и крепятся при помощи петель. Подстолье – цельносварной металлокаркас, опоры которого изготовлены из трубы круглого сечения D не менее 40 мм и соединены трубой круглого сечения D не менее 20 мм. Подстолье центральной части имеет царги из ЛДСП, которые крепятся при помощи уголков к м/к. Металлокаркас покрыт полимерной порошковой краской. </t>
    </r>
    <r>
      <rPr>
        <sz val="10"/>
        <color rgb="FFFF0000"/>
        <rFont val="Times New Roman"/>
        <family val="1"/>
        <charset val="204"/>
      </rPr>
      <t>Цвет покраски – по согласованию с заказчиком.</t>
    </r>
    <r>
      <rPr>
        <sz val="10"/>
        <color theme="1"/>
        <rFont val="Times New Roman"/>
        <family val="1"/>
        <charset val="204"/>
      </rPr>
      <t xml:space="preserve"> Нижние части опор должны быть оборудованы пластмассовыми заглушками, для защиты изделия и напольного покрытия при перестановке.</t>
    </r>
  </si>
  <si>
    <t>Стеллаж №2 от набора "Модульный уголок"</t>
  </si>
  <si>
    <t>31.01.12.140</t>
  </si>
  <si>
    <t>31.01.12.121</t>
  </si>
  <si>
    <t>31.01.12.131</t>
  </si>
  <si>
    <t>31.01.12.160</t>
  </si>
  <si>
    <t>31.01.11.110</t>
  </si>
  <si>
    <t>ИНВ ТИПОВОЙ</t>
  </si>
  <si>
    <t>Средняя цена за ед., руб. &lt;Ц&gt;=(ц₁+ц₂+ц₃+….)/n                                                                                                                                                                                                                                                                                                                                                                 (n-количество предложений)</t>
  </si>
  <si>
    <t xml:space="preserve">Итого НМЦК: </t>
  </si>
  <si>
    <t>Заведующий ГБДОУ дс №2                                                                                                                                                                       Л.В.. Масалова</t>
  </si>
  <si>
    <t xml:space="preserve">Наматрасник </t>
  </si>
  <si>
    <t>Фартук- сарафан</t>
  </si>
  <si>
    <t>Полотенце</t>
  </si>
  <si>
    <t>закупка мягкого инвентаря</t>
  </si>
  <si>
    <t>Наматрасник тик с клапаном  80х150см</t>
  </si>
  <si>
    <t>Фартук - сарафан " Утро" цветной васильковый / полоска ткань ТиСи</t>
  </si>
  <si>
    <t>Полотенце Этель Cloudy 40 х70 см, лен 100%,180 г/м.кв.</t>
  </si>
  <si>
    <t xml:space="preserve">Фартук - сарафан " СИРИУС-ФЛЕР" женский  цветной  зеленый ,/  ткань смесовая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</si>
</sst>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color theme="1"/>
      <name val="Times New Roman"/>
      <family val="1"/>
      <charset val="204"/>
    </font>
    <font>
      <b/>
      <i/>
      <sz val="10"/>
      <color indexed="8"/>
      <name val="Arial"/>
      <family val="2"/>
      <charset val="204"/>
    </font>
    <font>
      <sz val="10"/>
      <name val="Times New Roman"/>
      <family val="1"/>
      <charset val="204"/>
    </font>
    <font>
      <sz val="10"/>
      <name val="Arial"/>
      <family val="2"/>
      <charset val="204"/>
    </font>
    <font>
      <sz val="10"/>
      <color rgb="FF000000"/>
      <name val="Times New Roman"/>
      <family val="1"/>
      <charset val="204"/>
    </font>
    <font>
      <sz val="10"/>
      <color rgb="FFFF0000"/>
      <name val="Times New Roman"/>
      <family val="1"/>
      <charset val="204"/>
    </font>
    <font>
      <sz val="11"/>
      <name val="Times New Roman"/>
      <family val="1"/>
      <charset val="204"/>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indexed="9"/>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0" fontId="2" fillId="5" borderId="0">
      <alignment horizontal="left" vertical="center"/>
    </xf>
    <xf numFmtId="0" fontId="4" fillId="0" borderId="0"/>
  </cellStyleXfs>
  <cellXfs count="29">
    <xf numFmtId="0" fontId="0" fillId="0" borderId="0" xfId="0"/>
    <xf numFmtId="0" fontId="1" fillId="0" borderId="0" xfId="0" applyFont="1" applyAlignment="1">
      <alignment horizontal="center" vertical="center"/>
    </xf>
    <xf numFmtId="4" fontId="1" fillId="4" borderId="1" xfId="0" applyNumberFormat="1" applyFont="1" applyFill="1" applyBorder="1" applyAlignment="1">
      <alignment horizontal="center" vertical="center" wrapText="1"/>
    </xf>
    <xf numFmtId="9" fontId="1"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1" fillId="4" borderId="0" xfId="0" applyFont="1" applyFill="1" applyAlignment="1">
      <alignment horizontal="center" vertical="center"/>
    </xf>
    <xf numFmtId="0" fontId="1" fillId="4" borderId="1" xfId="0" applyFont="1" applyFill="1" applyBorder="1" applyAlignment="1">
      <alignment horizontal="center" vertical="center"/>
    </xf>
    <xf numFmtId="4" fontId="3" fillId="4"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4" fontId="3" fillId="4" borderId="4"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4" fontId="1" fillId="3" borderId="4" xfId="0" applyNumberFormat="1" applyFont="1" applyFill="1" applyBorder="1" applyAlignment="1">
      <alignment vertical="center" wrapText="1"/>
    </xf>
    <xf numFmtId="0" fontId="7" fillId="4" borderId="1" xfId="0" applyFont="1" applyFill="1" applyBorder="1" applyAlignment="1">
      <alignment horizontal="center" vertical="center" wrapText="1"/>
    </xf>
    <xf numFmtId="0" fontId="1" fillId="0" borderId="0" xfId="0" applyFont="1" applyAlignment="1">
      <alignment horizontal="left" vertical="center"/>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4" borderId="7" xfId="0" applyFont="1" applyFill="1" applyBorder="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8" xfId="0" applyFont="1" applyBorder="1" applyAlignment="1">
      <alignment horizontal="center" vertical="center"/>
    </xf>
  </cellXfs>
  <cellStyles count="3">
    <cellStyle name="S23" xfId="1"/>
    <cellStyle name="Обычный" xfId="0" builtinId="0"/>
    <cellStyle name="Обычный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16"/>
  <sheetViews>
    <sheetView tabSelected="1" zoomScale="80" zoomScaleNormal="80" zoomScaleSheetLayoutView="70" workbookViewId="0">
      <selection activeCell="A12" sqref="A12:K12"/>
    </sheetView>
  </sheetViews>
  <sheetFormatPr defaultColWidth="9.140625" defaultRowHeight="12.75" x14ac:dyDescent="0.25"/>
  <cols>
    <col min="1" max="1" width="5.5703125" style="1" customWidth="1"/>
    <col min="2" max="2" width="16.140625" style="1" customWidth="1"/>
    <col min="3" max="3" width="96.28515625" style="1" customWidth="1"/>
    <col min="4" max="4" width="8" style="1" bestFit="1" customWidth="1"/>
    <col min="5" max="5" width="5" style="1" customWidth="1"/>
    <col min="6" max="7" width="10" style="1" customWidth="1"/>
    <col min="8" max="8" width="11.42578125" style="1" customWidth="1"/>
    <col min="9" max="9" width="17.85546875" style="1" customWidth="1"/>
    <col min="10" max="10" width="11.42578125" style="1" customWidth="1"/>
    <col min="11" max="11" width="9.42578125" style="1" customWidth="1"/>
    <col min="12" max="12" width="12.85546875" style="1" customWidth="1"/>
    <col min="13" max="13" width="17" style="1" customWidth="1"/>
    <col min="14" max="14" width="22.140625" style="1" hidden="1" customWidth="1"/>
    <col min="15" max="15" width="31.140625" style="1" hidden="1" customWidth="1"/>
    <col min="16" max="16" width="11.5703125" style="1" customWidth="1"/>
    <col min="17" max="17" width="15.85546875" style="1" bestFit="1" customWidth="1"/>
    <col min="18" max="16384" width="9.140625" style="1"/>
  </cols>
  <sheetData>
    <row r="2" spans="1:17" x14ac:dyDescent="0.2">
      <c r="C2" s="21" t="s">
        <v>19</v>
      </c>
      <c r="D2" s="21"/>
      <c r="E2" s="21"/>
      <c r="F2" s="21"/>
      <c r="G2" s="21"/>
      <c r="H2" s="21"/>
      <c r="I2" s="21"/>
      <c r="J2" s="21"/>
      <c r="K2" s="21"/>
      <c r="L2" s="21"/>
      <c r="M2" s="21"/>
      <c r="N2" s="21"/>
      <c r="O2" s="21"/>
    </row>
    <row r="3" spans="1:17" x14ac:dyDescent="0.25">
      <c r="C3" s="28" t="s">
        <v>50</v>
      </c>
      <c r="D3" s="28"/>
      <c r="E3" s="28"/>
      <c r="F3" s="28"/>
      <c r="G3" s="28"/>
      <c r="H3" s="28"/>
      <c r="I3" s="28"/>
      <c r="J3" s="28"/>
      <c r="K3" s="28"/>
      <c r="L3" s="28"/>
      <c r="M3" s="28"/>
    </row>
    <row r="4" spans="1:17" x14ac:dyDescent="0.2">
      <c r="B4" s="21"/>
      <c r="C4" s="21"/>
      <c r="D4" s="21"/>
      <c r="E4" s="21"/>
      <c r="F4" s="21"/>
      <c r="G4" s="21"/>
      <c r="H4" s="21"/>
      <c r="I4" s="21"/>
      <c r="J4" s="21"/>
      <c r="K4" s="21"/>
      <c r="L4" s="21"/>
      <c r="M4" s="21"/>
      <c r="N4" s="21"/>
    </row>
    <row r="6" spans="1:17" ht="12.75" customHeight="1" x14ac:dyDescent="0.25">
      <c r="A6" s="25" t="s">
        <v>0</v>
      </c>
      <c r="B6" s="25" t="s">
        <v>1</v>
      </c>
      <c r="C6" s="26"/>
      <c r="D6" s="25" t="s">
        <v>2</v>
      </c>
      <c r="E6" s="25" t="s">
        <v>3</v>
      </c>
      <c r="F6" s="25" t="s">
        <v>4</v>
      </c>
      <c r="G6" s="25"/>
      <c r="H6" s="25"/>
      <c r="I6" s="25"/>
      <c r="J6" s="25"/>
      <c r="K6" s="25"/>
      <c r="L6" s="14" t="s">
        <v>5</v>
      </c>
      <c r="M6" s="23" t="s">
        <v>12</v>
      </c>
      <c r="N6" s="23" t="s">
        <v>13</v>
      </c>
      <c r="O6" s="22" t="s">
        <v>14</v>
      </c>
      <c r="P6" s="22" t="s">
        <v>15</v>
      </c>
      <c r="Q6" s="22" t="s">
        <v>18</v>
      </c>
    </row>
    <row r="7" spans="1:17" ht="93.75" customHeight="1" x14ac:dyDescent="0.25">
      <c r="A7" s="25"/>
      <c r="B7" s="25"/>
      <c r="C7" s="27"/>
      <c r="D7" s="25"/>
      <c r="E7" s="25"/>
      <c r="F7" s="14" t="s">
        <v>10</v>
      </c>
      <c r="G7" s="14" t="s">
        <v>9</v>
      </c>
      <c r="H7" s="14" t="s">
        <v>8</v>
      </c>
      <c r="I7" s="14" t="s">
        <v>44</v>
      </c>
      <c r="J7" s="14" t="s">
        <v>6</v>
      </c>
      <c r="K7" s="14" t="s">
        <v>7</v>
      </c>
      <c r="L7" s="14" t="s">
        <v>4</v>
      </c>
      <c r="M7" s="24"/>
      <c r="N7" s="24"/>
      <c r="O7" s="22"/>
      <c r="P7" s="22"/>
      <c r="Q7" s="22"/>
    </row>
    <row r="8" spans="1:17" s="6" customFormat="1" ht="15" x14ac:dyDescent="0.25">
      <c r="A8" s="10">
        <v>1</v>
      </c>
      <c r="B8" s="4" t="s">
        <v>47</v>
      </c>
      <c r="C8" s="17" t="s">
        <v>51</v>
      </c>
      <c r="D8" s="9" t="s">
        <v>17</v>
      </c>
      <c r="E8" s="4">
        <v>100</v>
      </c>
      <c r="F8" s="8">
        <v>860</v>
      </c>
      <c r="G8" s="11">
        <v>877.2</v>
      </c>
      <c r="H8" s="8">
        <v>894.4</v>
      </c>
      <c r="I8" s="8">
        <v>860</v>
      </c>
      <c r="J8" s="10">
        <f t="shared" ref="J8" si="0">STDEV(F8:H8)</f>
        <v>17.2</v>
      </c>
      <c r="K8" s="3">
        <f t="shared" ref="K8" si="1">J8/I8</f>
        <v>0.02</v>
      </c>
      <c r="L8" s="2">
        <f t="shared" ref="L8" si="2">I8*E8</f>
        <v>86000</v>
      </c>
      <c r="M8" s="5"/>
      <c r="N8" s="8"/>
      <c r="O8" s="10"/>
      <c r="P8" s="7"/>
      <c r="Q8" s="10"/>
    </row>
    <row r="9" spans="1:17" s="6" customFormat="1" ht="15" x14ac:dyDescent="0.25">
      <c r="A9" s="10">
        <v>2</v>
      </c>
      <c r="B9" s="4" t="s">
        <v>48</v>
      </c>
      <c r="C9" s="17" t="s">
        <v>52</v>
      </c>
      <c r="D9" s="9" t="s">
        <v>17</v>
      </c>
      <c r="E9" s="4">
        <v>12</v>
      </c>
      <c r="F9" s="8">
        <v>1200</v>
      </c>
      <c r="G9" s="11">
        <v>1224</v>
      </c>
      <c r="H9" s="8">
        <v>1248</v>
      </c>
      <c r="I9" s="8">
        <v>1200</v>
      </c>
      <c r="J9" s="10">
        <f t="shared" ref="J9:J11" si="3">STDEV(F9:H9)</f>
        <v>24</v>
      </c>
      <c r="K9" s="3">
        <f t="shared" ref="K9:K11" si="4">J9/I9</f>
        <v>0.02</v>
      </c>
      <c r="L9" s="2">
        <f t="shared" ref="L9:L11" si="5">I9*E9</f>
        <v>14400</v>
      </c>
      <c r="M9" s="5"/>
      <c r="N9" s="8"/>
      <c r="O9" s="10"/>
      <c r="P9" s="7"/>
      <c r="Q9" s="10"/>
    </row>
    <row r="10" spans="1:17" s="6" customFormat="1" ht="15" x14ac:dyDescent="0.25">
      <c r="A10" s="10">
        <v>3</v>
      </c>
      <c r="B10" s="4" t="s">
        <v>48</v>
      </c>
      <c r="C10" s="17" t="s">
        <v>54</v>
      </c>
      <c r="D10" s="9" t="s">
        <v>17</v>
      </c>
      <c r="E10" s="4">
        <v>12</v>
      </c>
      <c r="F10" s="8">
        <v>1200</v>
      </c>
      <c r="G10" s="11">
        <v>1224</v>
      </c>
      <c r="H10" s="8">
        <v>1248</v>
      </c>
      <c r="I10" s="8">
        <v>1200</v>
      </c>
      <c r="J10" s="10">
        <f t="shared" ref="J10" si="6">STDEV(F10:H10)</f>
        <v>24</v>
      </c>
      <c r="K10" s="3">
        <f t="shared" ref="K10" si="7">J10/I10</f>
        <v>0.02</v>
      </c>
      <c r="L10" s="2">
        <f t="shared" ref="L10" si="8">I10*E10</f>
        <v>14400</v>
      </c>
      <c r="M10" s="5"/>
      <c r="N10" s="8"/>
      <c r="O10" s="10"/>
      <c r="P10" s="7"/>
      <c r="Q10" s="10"/>
    </row>
    <row r="11" spans="1:17" s="6" customFormat="1" ht="15" x14ac:dyDescent="0.25">
      <c r="A11" s="10">
        <v>4</v>
      </c>
      <c r="B11" s="4" t="s">
        <v>49</v>
      </c>
      <c r="C11" s="17" t="s">
        <v>53</v>
      </c>
      <c r="D11" s="9" t="s">
        <v>17</v>
      </c>
      <c r="E11" s="4">
        <v>20</v>
      </c>
      <c r="F11" s="8">
        <v>350</v>
      </c>
      <c r="G11" s="11">
        <v>357</v>
      </c>
      <c r="H11" s="8">
        <v>364</v>
      </c>
      <c r="I11" s="8">
        <v>350</v>
      </c>
      <c r="J11" s="10">
        <f t="shared" si="3"/>
        <v>7</v>
      </c>
      <c r="K11" s="3">
        <f t="shared" si="4"/>
        <v>0.02</v>
      </c>
      <c r="L11" s="2">
        <f t="shared" si="5"/>
        <v>7000</v>
      </c>
      <c r="M11" s="5"/>
      <c r="N11" s="8"/>
      <c r="O11" s="10"/>
      <c r="P11" s="7"/>
      <c r="Q11" s="10"/>
    </row>
    <row r="12" spans="1:17" s="6" customFormat="1" ht="12.75" customHeight="1" x14ac:dyDescent="0.25">
      <c r="A12" s="19" t="s">
        <v>45</v>
      </c>
      <c r="B12" s="20"/>
      <c r="C12" s="20"/>
      <c r="D12" s="20"/>
      <c r="E12" s="20"/>
      <c r="F12" s="20"/>
      <c r="G12" s="20"/>
      <c r="H12" s="20"/>
      <c r="I12" s="20"/>
      <c r="J12" s="20"/>
      <c r="K12" s="20"/>
      <c r="L12" s="16">
        <f>SUM(L8:L11)</f>
        <v>121800</v>
      </c>
      <c r="M12" s="7"/>
      <c r="N12" s="7"/>
      <c r="O12" s="7"/>
      <c r="P12" s="7"/>
      <c r="Q12" s="7"/>
    </row>
    <row r="16" spans="1:17" x14ac:dyDescent="0.25">
      <c r="B16" s="18" t="s">
        <v>46</v>
      </c>
      <c r="C16" s="18"/>
      <c r="D16" s="18"/>
      <c r="E16" s="18"/>
      <c r="F16" s="18"/>
      <c r="G16" s="18"/>
      <c r="H16" s="18"/>
      <c r="I16" s="18"/>
      <c r="J16" s="18"/>
      <c r="K16" s="18"/>
      <c r="L16" s="18"/>
      <c r="M16" s="18"/>
      <c r="N16" s="18"/>
      <c r="O16" s="18"/>
      <c r="P16" s="18"/>
      <c r="Q16" s="18"/>
    </row>
  </sheetData>
  <protectedRanges>
    <protectedRange sqref="B8:B11" name="Диапазон1_1_3_1"/>
    <protectedRange sqref="D8:E11" name="Диапазон1_2_3_2_1"/>
  </protectedRanges>
  <mergeCells count="16">
    <mergeCell ref="B16:Q16"/>
    <mergeCell ref="A12:K12"/>
    <mergeCell ref="C2:O2"/>
    <mergeCell ref="B4:N4"/>
    <mergeCell ref="Q6:Q7"/>
    <mergeCell ref="O6:O7"/>
    <mergeCell ref="P6:P7"/>
    <mergeCell ref="M6:M7"/>
    <mergeCell ref="N6:N7"/>
    <mergeCell ref="A6:A7"/>
    <mergeCell ref="B6:B7"/>
    <mergeCell ref="D6:D7"/>
    <mergeCell ref="E6:E7"/>
    <mergeCell ref="F6:K6"/>
    <mergeCell ref="C6:C7"/>
    <mergeCell ref="C3:M3"/>
  </mergeCells>
  <pageMargins left="0.70866141732283472" right="0.70866141732283472" top="0.74803149606299213" bottom="0.74803149606299213" header="0.31496062992125984" footer="0.31496062992125984"/>
  <pageSetup paperSize="9" scale="57" fitToHeight="0" orientation="landscape" r:id="rId1"/>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7"/>
  <sheetViews>
    <sheetView topLeftCell="A22" zoomScale="80" zoomScaleNormal="80" workbookViewId="0">
      <selection activeCell="M9" sqref="M9"/>
    </sheetView>
  </sheetViews>
  <sheetFormatPr defaultColWidth="9.140625" defaultRowHeight="12.75" x14ac:dyDescent="0.25"/>
  <cols>
    <col min="1" max="1" width="5.5703125" style="1" customWidth="1"/>
    <col min="2" max="2" width="17.42578125" style="1" customWidth="1"/>
    <col min="3" max="3" width="61.85546875" style="1" customWidth="1"/>
    <col min="4" max="4" width="8" style="1" bestFit="1" customWidth="1"/>
    <col min="5" max="5" width="5" style="1" customWidth="1"/>
    <col min="6" max="7" width="10" style="1" customWidth="1"/>
    <col min="8" max="8" width="11.42578125" style="1" customWidth="1"/>
    <col min="9" max="9" width="17.85546875" style="1" customWidth="1"/>
    <col min="10" max="10" width="11.42578125" style="1" customWidth="1"/>
    <col min="11" max="11" width="9.42578125" style="1" customWidth="1"/>
    <col min="12" max="12" width="12.85546875" style="1" customWidth="1"/>
    <col min="13" max="13" width="17" style="1" customWidth="1"/>
    <col min="14" max="14" width="22.140625" style="1" hidden="1" customWidth="1"/>
    <col min="15" max="15" width="31.140625" style="1" hidden="1" customWidth="1"/>
    <col min="16" max="16" width="11.5703125" style="1" hidden="1" customWidth="1"/>
    <col min="17" max="17" width="15.85546875" style="1" bestFit="1" customWidth="1"/>
    <col min="18" max="16384" width="9.140625" style="1"/>
  </cols>
  <sheetData>
    <row r="2" spans="1:17" x14ac:dyDescent="0.2">
      <c r="C2" s="21" t="s">
        <v>19</v>
      </c>
      <c r="D2" s="21"/>
      <c r="E2" s="21"/>
      <c r="F2" s="21"/>
      <c r="G2" s="21"/>
      <c r="H2" s="21"/>
      <c r="I2" s="21"/>
      <c r="J2" s="21"/>
      <c r="K2" s="21"/>
      <c r="L2" s="21"/>
      <c r="M2" s="21"/>
      <c r="N2" s="21"/>
      <c r="O2" s="21"/>
    </row>
    <row r="4" spans="1:17" x14ac:dyDescent="0.2">
      <c r="B4" s="21" t="s">
        <v>20</v>
      </c>
      <c r="C4" s="21"/>
      <c r="D4" s="21"/>
      <c r="E4" s="21"/>
      <c r="F4" s="21"/>
      <c r="G4" s="21"/>
      <c r="H4" s="21"/>
      <c r="I4" s="21"/>
      <c r="J4" s="21"/>
      <c r="K4" s="21"/>
      <c r="L4" s="21"/>
      <c r="M4" s="21"/>
      <c r="N4" s="21"/>
    </row>
    <row r="6" spans="1:17" ht="12.75" customHeight="1" x14ac:dyDescent="0.25">
      <c r="A6" s="25" t="s">
        <v>0</v>
      </c>
      <c r="B6" s="25" t="s">
        <v>1</v>
      </c>
      <c r="C6" s="26" t="s">
        <v>11</v>
      </c>
      <c r="D6" s="25" t="s">
        <v>2</v>
      </c>
      <c r="E6" s="25" t="s">
        <v>3</v>
      </c>
      <c r="F6" s="25" t="s">
        <v>4</v>
      </c>
      <c r="G6" s="25"/>
      <c r="H6" s="25"/>
      <c r="I6" s="25"/>
      <c r="J6" s="25"/>
      <c r="K6" s="25"/>
      <c r="L6" s="14" t="s">
        <v>5</v>
      </c>
      <c r="M6" s="23" t="s">
        <v>12</v>
      </c>
      <c r="N6" s="23" t="s">
        <v>13</v>
      </c>
      <c r="O6" s="22" t="s">
        <v>14</v>
      </c>
      <c r="P6" s="22" t="s">
        <v>15</v>
      </c>
      <c r="Q6" s="22" t="s">
        <v>18</v>
      </c>
    </row>
    <row r="7" spans="1:17" ht="93.75" customHeight="1" x14ac:dyDescent="0.25">
      <c r="A7" s="25"/>
      <c r="B7" s="25"/>
      <c r="C7" s="27"/>
      <c r="D7" s="25"/>
      <c r="E7" s="25"/>
      <c r="F7" s="14" t="s">
        <v>10</v>
      </c>
      <c r="G7" s="14" t="s">
        <v>9</v>
      </c>
      <c r="H7" s="14" t="s">
        <v>8</v>
      </c>
      <c r="I7" s="14" t="s">
        <v>16</v>
      </c>
      <c r="J7" s="14" t="s">
        <v>6</v>
      </c>
      <c r="K7" s="14" t="s">
        <v>7</v>
      </c>
      <c r="L7" s="14" t="s">
        <v>4</v>
      </c>
      <c r="M7" s="24"/>
      <c r="N7" s="24"/>
      <c r="O7" s="22"/>
      <c r="P7" s="22"/>
      <c r="Q7" s="22"/>
    </row>
    <row r="8" spans="1:17" s="6" customFormat="1" ht="191.25" x14ac:dyDescent="0.25">
      <c r="A8" s="10">
        <v>1</v>
      </c>
      <c r="B8" s="12" t="s">
        <v>37</v>
      </c>
      <c r="C8" s="15" t="s">
        <v>23</v>
      </c>
      <c r="D8" s="9" t="s">
        <v>17</v>
      </c>
      <c r="E8" s="4">
        <v>1</v>
      </c>
      <c r="F8" s="8">
        <v>3830</v>
      </c>
      <c r="G8" s="11">
        <v>4213</v>
      </c>
      <c r="H8" s="8">
        <v>4021.5</v>
      </c>
      <c r="I8" s="8">
        <v>3830</v>
      </c>
      <c r="J8" s="10">
        <f t="shared" ref="J8:J16" si="0">STDEV(F8:H8)</f>
        <v>191.5</v>
      </c>
      <c r="K8" s="3">
        <f t="shared" ref="K8:K16" si="1">J8/I8</f>
        <v>0.05</v>
      </c>
      <c r="L8" s="2">
        <f t="shared" ref="L8:L16" si="2">I8*E8</f>
        <v>3830</v>
      </c>
      <c r="M8" s="8" t="s">
        <v>38</v>
      </c>
      <c r="N8" s="10"/>
      <c r="O8" s="10"/>
      <c r="P8" s="7"/>
      <c r="Q8" s="7" t="s">
        <v>43</v>
      </c>
    </row>
    <row r="9" spans="1:17" s="6" customFormat="1" ht="255" x14ac:dyDescent="0.25">
      <c r="A9" s="10">
        <v>2</v>
      </c>
      <c r="B9" s="12" t="s">
        <v>24</v>
      </c>
      <c r="C9" s="13" t="s">
        <v>25</v>
      </c>
      <c r="D9" s="9" t="s">
        <v>17</v>
      </c>
      <c r="E9" s="4">
        <v>12</v>
      </c>
      <c r="F9" s="8">
        <v>3150</v>
      </c>
      <c r="G9" s="11">
        <v>3465</v>
      </c>
      <c r="H9" s="8">
        <v>3307.5</v>
      </c>
      <c r="I9" s="8">
        <v>3150</v>
      </c>
      <c r="J9" s="10">
        <f t="shared" si="0"/>
        <v>157.5</v>
      </c>
      <c r="K9" s="3">
        <f t="shared" si="1"/>
        <v>0.05</v>
      </c>
      <c r="L9" s="2">
        <f t="shared" si="2"/>
        <v>37800</v>
      </c>
      <c r="M9" s="8" t="s">
        <v>39</v>
      </c>
      <c r="N9" s="10"/>
      <c r="O9" s="10"/>
      <c r="P9" s="7"/>
      <c r="Q9" s="7" t="s">
        <v>43</v>
      </c>
    </row>
    <row r="10" spans="1:17" s="6" customFormat="1" ht="267.75" x14ac:dyDescent="0.25">
      <c r="A10" s="10">
        <v>3</v>
      </c>
      <c r="B10" s="12" t="s">
        <v>21</v>
      </c>
      <c r="C10" s="15" t="s">
        <v>26</v>
      </c>
      <c r="D10" s="9" t="s">
        <v>17</v>
      </c>
      <c r="E10" s="4">
        <v>1</v>
      </c>
      <c r="F10" s="8">
        <v>4610</v>
      </c>
      <c r="G10" s="11">
        <v>5071</v>
      </c>
      <c r="H10" s="8">
        <v>4840.5</v>
      </c>
      <c r="I10" s="8">
        <v>4610</v>
      </c>
      <c r="J10" s="10">
        <f t="shared" si="0"/>
        <v>230.5</v>
      </c>
      <c r="K10" s="3">
        <f t="shared" si="1"/>
        <v>0.05</v>
      </c>
      <c r="L10" s="2">
        <f t="shared" si="2"/>
        <v>4610</v>
      </c>
      <c r="M10" s="5" t="s">
        <v>40</v>
      </c>
      <c r="N10" s="4"/>
      <c r="O10" s="10"/>
      <c r="P10" s="7"/>
      <c r="Q10" s="7" t="s">
        <v>43</v>
      </c>
    </row>
    <row r="11" spans="1:17" s="6" customFormat="1" ht="204" x14ac:dyDescent="0.25">
      <c r="A11" s="10">
        <v>4</v>
      </c>
      <c r="B11" s="12" t="s">
        <v>27</v>
      </c>
      <c r="C11" s="15" t="s">
        <v>28</v>
      </c>
      <c r="D11" s="9" t="s">
        <v>17</v>
      </c>
      <c r="E11" s="4">
        <v>4</v>
      </c>
      <c r="F11" s="8">
        <v>4100</v>
      </c>
      <c r="G11" s="11">
        <v>4510</v>
      </c>
      <c r="H11" s="8">
        <v>4305</v>
      </c>
      <c r="I11" s="8">
        <v>4100</v>
      </c>
      <c r="J11" s="10">
        <f t="shared" si="0"/>
        <v>205</v>
      </c>
      <c r="K11" s="3">
        <f t="shared" si="1"/>
        <v>0.05</v>
      </c>
      <c r="L11" s="2">
        <f t="shared" si="2"/>
        <v>16400</v>
      </c>
      <c r="M11" s="5" t="s">
        <v>41</v>
      </c>
      <c r="N11" s="4"/>
      <c r="O11" s="10"/>
      <c r="P11" s="7"/>
      <c r="Q11" s="7" t="s">
        <v>43</v>
      </c>
    </row>
    <row r="12" spans="1:17" s="6" customFormat="1" ht="204" x14ac:dyDescent="0.25">
      <c r="A12" s="10">
        <v>5</v>
      </c>
      <c r="B12" s="12" t="s">
        <v>27</v>
      </c>
      <c r="C12" s="15" t="s">
        <v>29</v>
      </c>
      <c r="D12" s="9" t="s">
        <v>17</v>
      </c>
      <c r="E12" s="4">
        <v>4</v>
      </c>
      <c r="F12" s="8">
        <v>4100</v>
      </c>
      <c r="G12" s="11">
        <v>4510</v>
      </c>
      <c r="H12" s="8">
        <v>4305</v>
      </c>
      <c r="I12" s="8">
        <v>4100</v>
      </c>
      <c r="J12" s="10">
        <f t="shared" si="0"/>
        <v>205</v>
      </c>
      <c r="K12" s="3">
        <f t="shared" si="1"/>
        <v>0.05</v>
      </c>
      <c r="L12" s="2">
        <f t="shared" si="2"/>
        <v>16400</v>
      </c>
      <c r="M12" s="5" t="s">
        <v>41</v>
      </c>
      <c r="N12" s="4"/>
      <c r="O12" s="10"/>
      <c r="P12" s="7"/>
      <c r="Q12" s="7" t="s">
        <v>43</v>
      </c>
    </row>
    <row r="13" spans="1:17" s="6" customFormat="1" ht="178.5" x14ac:dyDescent="0.25">
      <c r="A13" s="10">
        <v>6</v>
      </c>
      <c r="B13" s="12" t="s">
        <v>30</v>
      </c>
      <c r="C13" s="15" t="s">
        <v>31</v>
      </c>
      <c r="D13" s="9" t="s">
        <v>17</v>
      </c>
      <c r="E13" s="4">
        <v>2</v>
      </c>
      <c r="F13" s="8">
        <v>2820</v>
      </c>
      <c r="G13" s="11">
        <v>3102</v>
      </c>
      <c r="H13" s="8">
        <v>2961</v>
      </c>
      <c r="I13" s="8">
        <v>2820</v>
      </c>
      <c r="J13" s="10">
        <f t="shared" si="0"/>
        <v>141</v>
      </c>
      <c r="K13" s="3">
        <f t="shared" si="1"/>
        <v>0.05</v>
      </c>
      <c r="L13" s="2">
        <f t="shared" si="2"/>
        <v>5640</v>
      </c>
      <c r="M13" s="5" t="s">
        <v>38</v>
      </c>
      <c r="N13" s="4"/>
      <c r="O13" s="10"/>
      <c r="P13" s="7"/>
      <c r="Q13" s="7" t="s">
        <v>43</v>
      </c>
    </row>
    <row r="14" spans="1:17" s="6" customFormat="1" ht="255" x14ac:dyDescent="0.25">
      <c r="A14" s="10">
        <v>7</v>
      </c>
      <c r="B14" s="12" t="s">
        <v>32</v>
      </c>
      <c r="C14" s="15" t="s">
        <v>33</v>
      </c>
      <c r="D14" s="9" t="s">
        <v>17</v>
      </c>
      <c r="E14" s="4">
        <v>7</v>
      </c>
      <c r="F14" s="8">
        <v>3280</v>
      </c>
      <c r="G14" s="11">
        <v>3608</v>
      </c>
      <c r="H14" s="8">
        <v>3444</v>
      </c>
      <c r="I14" s="8">
        <v>3280</v>
      </c>
      <c r="J14" s="10">
        <f t="shared" si="0"/>
        <v>164</v>
      </c>
      <c r="K14" s="3">
        <f t="shared" si="1"/>
        <v>0.05</v>
      </c>
      <c r="L14" s="2">
        <f t="shared" si="2"/>
        <v>22960</v>
      </c>
      <c r="M14" s="5" t="s">
        <v>39</v>
      </c>
      <c r="N14" s="4"/>
      <c r="O14" s="10"/>
      <c r="P14" s="7"/>
      <c r="Q14" s="7" t="s">
        <v>43</v>
      </c>
    </row>
    <row r="15" spans="1:17" s="6" customFormat="1" ht="216.75" x14ac:dyDescent="0.25">
      <c r="A15" s="10">
        <v>8</v>
      </c>
      <c r="B15" s="12" t="s">
        <v>34</v>
      </c>
      <c r="C15" s="15" t="s">
        <v>35</v>
      </c>
      <c r="D15" s="9" t="s">
        <v>17</v>
      </c>
      <c r="E15" s="4">
        <v>30</v>
      </c>
      <c r="F15" s="8">
        <v>1880</v>
      </c>
      <c r="G15" s="11">
        <v>2068</v>
      </c>
      <c r="H15" s="8">
        <v>1974</v>
      </c>
      <c r="I15" s="8">
        <v>1880</v>
      </c>
      <c r="J15" s="10">
        <f t="shared" si="0"/>
        <v>94</v>
      </c>
      <c r="K15" s="3">
        <f t="shared" si="1"/>
        <v>0.05</v>
      </c>
      <c r="L15" s="2">
        <f t="shared" si="2"/>
        <v>56400</v>
      </c>
      <c r="M15" s="5" t="s">
        <v>39</v>
      </c>
      <c r="N15" s="4"/>
      <c r="O15" s="10"/>
      <c r="P15" s="7"/>
      <c r="Q15" s="7" t="s">
        <v>43</v>
      </c>
    </row>
    <row r="16" spans="1:17" s="6" customFormat="1" ht="255" x14ac:dyDescent="0.25">
      <c r="A16" s="10">
        <v>9</v>
      </c>
      <c r="B16" s="12" t="s">
        <v>22</v>
      </c>
      <c r="C16" s="15" t="s">
        <v>36</v>
      </c>
      <c r="D16" s="9" t="s">
        <v>17</v>
      </c>
      <c r="E16" s="4">
        <v>3</v>
      </c>
      <c r="F16" s="8">
        <v>6250</v>
      </c>
      <c r="G16" s="11">
        <v>6875</v>
      </c>
      <c r="H16" s="8">
        <v>6562.5</v>
      </c>
      <c r="I16" s="8">
        <v>6250</v>
      </c>
      <c r="J16" s="10">
        <f t="shared" si="0"/>
        <v>312.5</v>
      </c>
      <c r="K16" s="3">
        <f t="shared" si="1"/>
        <v>0.05</v>
      </c>
      <c r="L16" s="2">
        <f t="shared" si="2"/>
        <v>18750</v>
      </c>
      <c r="M16" s="5" t="s">
        <v>42</v>
      </c>
      <c r="N16" s="4"/>
      <c r="O16" s="10"/>
      <c r="P16" s="7"/>
      <c r="Q16" s="7" t="s">
        <v>43</v>
      </c>
    </row>
    <row r="17" spans="1:17" s="6" customFormat="1" x14ac:dyDescent="0.25">
      <c r="A17" s="19" t="s">
        <v>45</v>
      </c>
      <c r="B17" s="20"/>
      <c r="C17" s="20"/>
      <c r="D17" s="20"/>
      <c r="E17" s="20"/>
      <c r="F17" s="20"/>
      <c r="G17" s="20"/>
      <c r="H17" s="20"/>
      <c r="I17" s="20"/>
      <c r="J17" s="20"/>
      <c r="K17" s="20"/>
      <c r="L17" s="16">
        <f>SUM(L8:L16)</f>
        <v>182790</v>
      </c>
      <c r="M17" s="7"/>
      <c r="N17" s="7"/>
      <c r="O17" s="7"/>
      <c r="P17" s="7"/>
      <c r="Q17" s="7"/>
    </row>
  </sheetData>
  <protectedRanges>
    <protectedRange sqref="E9:E11 E13 E15:E16" name="Диапазон1_2_3_1"/>
    <protectedRange sqref="B8:B9" name="Диапазон1_1_3_2_1"/>
    <protectedRange sqref="D8:E8 E14 D9 E12" name="Диапазон1_2_3_2_1"/>
    <protectedRange sqref="B10:B16" name="Диапазон1_1_3_7"/>
    <protectedRange sqref="D10:D16" name="Диапазон1_2_3_7"/>
  </protectedRanges>
  <mergeCells count="14">
    <mergeCell ref="C2:O2"/>
    <mergeCell ref="O6:O7"/>
    <mergeCell ref="P6:P7"/>
    <mergeCell ref="Q6:Q7"/>
    <mergeCell ref="A17:K17"/>
    <mergeCell ref="B4:N4"/>
    <mergeCell ref="A6:A7"/>
    <mergeCell ref="B6:B7"/>
    <mergeCell ref="C6:C7"/>
    <mergeCell ref="D6:D7"/>
    <mergeCell ref="E6:E7"/>
    <mergeCell ref="F6:K6"/>
    <mergeCell ref="M6:M7"/>
    <mergeCell ref="N6:N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Аукцион</vt:lpstr>
      <vt:lpstr>ЭМ</vt:lpstr>
      <vt:lpstr>Аукцион!Область_печати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2026-04-28T11:10:38Z</dcterms:modified>
</cp:coreProperties>
</file>