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Публичка 2026\Питание 2026\Май\Лот 2\Май\"/>
    </mc:Choice>
  </mc:AlternateContent>
  <xr:revisionPtr revIDLastSave="0" documentId="13_ncr:1_{63048063-6651-4D1D-9AA5-4609B1886D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7Расчет лот 2" sheetId="1" r:id="rId1"/>
    <sheet name="Лист1" sheetId="2" state="hidden" r:id="rId2"/>
  </sheets>
  <calcPr calcId="191029" refMode="R1C1"/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10" i="1"/>
  <c r="J9" i="1"/>
  <c r="J8" i="1"/>
  <c r="J7" i="1"/>
  <c r="Q11" i="2"/>
  <c r="N11" i="2"/>
  <c r="H5" i="2"/>
  <c r="G5" i="2" s="1"/>
  <c r="G7" i="2"/>
  <c r="G8" i="2"/>
  <c r="G9" i="2"/>
  <c r="G10" i="2"/>
  <c r="G11" i="2"/>
  <c r="G12" i="2"/>
  <c r="G13" i="2"/>
  <c r="G14" i="2"/>
  <c r="G15" i="2"/>
  <c r="G16" i="2"/>
  <c r="G6" i="2"/>
  <c r="H7" i="2"/>
  <c r="H8" i="2"/>
  <c r="H9" i="2"/>
  <c r="H10" i="2"/>
  <c r="H11" i="2"/>
  <c r="H12" i="2"/>
  <c r="H13" i="2"/>
  <c r="H14" i="2"/>
  <c r="H15" i="2"/>
  <c r="H16" i="2"/>
  <c r="H6" i="2"/>
  <c r="J24" i="1" l="1"/>
</calcChain>
</file>

<file path=xl/sharedStrings.xml><?xml version="1.0" encoding="utf-8"?>
<sst xmlns="http://schemas.openxmlformats.org/spreadsheetml/2006/main" count="126" uniqueCount="93">
  <si>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</si>
  <si>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</si>
  <si>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</si>
  <si>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</si>
  <si>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</si>
  <si>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</si>
  <si>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</si>
  <si>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</si>
  <si>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</si>
  <si>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</si>
  <si>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</si>
  <si>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Н(М)ЦК, контракта с учетом округления цены за единицу (руб.),</t>
  </si>
  <si>
    <t>V</t>
  </si>
  <si>
    <r>
      <rPr>
        <i/>
        <sz val="10"/>
        <rFont val="Times New Roman"/>
        <family val="1"/>
        <charset val="204"/>
      </rPr>
      <t>Ц</t>
    </r>
    <r>
      <rPr>
        <i/>
        <vertAlign val="superscript"/>
        <sz val="10"/>
        <rFont val="Times New Roman"/>
        <family val="1"/>
        <charset val="204"/>
      </rPr>
      <t>пред</t>
    </r>
  </si>
  <si>
    <r>
      <t>V x Ц</t>
    </r>
    <r>
      <rPr>
        <i/>
        <vertAlign val="superscript"/>
        <sz val="10"/>
        <rFont val="Times New Roman"/>
        <family val="1"/>
        <charset val="204"/>
      </rPr>
      <t>пред</t>
    </r>
  </si>
  <si>
    <t>Кислота лимонная пищевая</t>
  </si>
  <si>
    <t>20.14.34.231</t>
  </si>
  <si>
    <t>001</t>
  </si>
  <si>
    <t>20.14.34.231-00000001</t>
  </si>
  <si>
    <t>В соответствии с пунктом 1 таблицы 1 приложения № 1 и приложением № 5 к извещению об осуществлении закупки</t>
  </si>
  <si>
    <t>Кг</t>
  </si>
  <si>
    <t>Масло сливочное</t>
  </si>
  <si>
    <t>10.51.30.111</t>
  </si>
  <si>
    <t>004</t>
  </si>
  <si>
    <t>10.51.30.110-00000004</t>
  </si>
  <si>
    <t>В соответствии с пунктом 2 таблицы 1 приложения № 1 и приложением № 5 к извещению об осуществлении закупки</t>
  </si>
  <si>
    <t>кг</t>
  </si>
  <si>
    <t>Говядина замороженная</t>
  </si>
  <si>
    <t>10.11.31.110</t>
  </si>
  <si>
    <t>002</t>
  </si>
  <si>
    <t>10.11.31.110-00000003</t>
  </si>
  <si>
    <t>В соответствии с пунктом 3 таблицы 1 приложения № 1 и приложением № 5 к извещению об осуществлении закупки</t>
  </si>
  <si>
    <t>Огурцы</t>
  </si>
  <si>
    <t>01.13.32.000</t>
  </si>
  <si>
    <t>006</t>
  </si>
  <si>
    <t>01.13.32.000-00000002</t>
  </si>
  <si>
    <t>В соответствии с пунктом 4 таблицы 1 приложения № 1 и приложением № 5 к извещению об осуществлении закупки</t>
  </si>
  <si>
    <t>Субпродукты пищевые говяжьи замороженные</t>
  </si>
  <si>
    <t>10.11.31.140</t>
  </si>
  <si>
    <t>10.11.31.140-00000001</t>
  </si>
  <si>
    <t>В соответствии с пунктом 5 таблицы 1 приложения № 1 и приложением № 5 к извещению об осуществлении закупки</t>
  </si>
  <si>
    <t xml:space="preserve">Сахар белый </t>
  </si>
  <si>
    <t>10.81.12.110</t>
  </si>
  <si>
    <t xml:space="preserve">10.81.12.110-00007 </t>
  </si>
  <si>
    <t>В соответствии с пунктом 6 таблицы 1 приложения № 1 и приложением № 5 к извещению об осуществлении закупки</t>
  </si>
  <si>
    <t>Сельдь соленая</t>
  </si>
  <si>
    <t>10.20.23.122</t>
  </si>
  <si>
    <t>10.20.23.122-00000004</t>
  </si>
  <si>
    <t>В соответствии с пунктом 7 таблицы 1 приложения № 1 и приложением № 5 к извещению об осуществлении закупки</t>
  </si>
  <si>
    <t>Соль пищевая</t>
  </si>
  <si>
    <t>10.84.30.130</t>
  </si>
  <si>
    <t>10.84.30.000-00000008</t>
  </si>
  <si>
    <t>В соответствии с пунктом 8 таблицы 1 приложения № 1 и приложением № 5 к извещению об осуществлении закупки</t>
  </si>
  <si>
    <t>Творог</t>
  </si>
  <si>
    <t>10.51.40.313</t>
  </si>
  <si>
    <t>10.51.40.300-00000002</t>
  </si>
  <si>
    <t>В соответствии с пунктом 9 таблицы 1 приложения № 1 и приложением № 5 к извещению об осуществлении закупки</t>
  </si>
  <si>
    <t>Томаты (помидоры)</t>
  </si>
  <si>
    <t>01.13.34.000</t>
  </si>
  <si>
    <t>01.13.34.000-00000001</t>
  </si>
  <si>
    <t>В соответствии с пунктом 10 таблицы 1 приложения № 1 и приложением № 5 к извещению об осуществлении закупки</t>
  </si>
  <si>
    <t>Филе тресковых рыб мороженое</t>
  </si>
  <si>
    <t>10.20.14.120</t>
  </si>
  <si>
    <t>012</t>
  </si>
  <si>
    <t>10.20.14.120-00000006</t>
  </si>
  <si>
    <t>В соответствии с пунктом 11 таблицы 1 приложения № 1 и приложением № 5 к извещению об осуществлении закупки</t>
  </si>
  <si>
    <t>В соответствии с пунктом 12  таблицы 1 приложения № 1 и приложением № 5 к извещению об осуществлении закупки</t>
  </si>
  <si>
    <t>Филе лососевых рыб мороженое</t>
  </si>
  <si>
    <t>10.20.14.110</t>
  </si>
  <si>
    <t>084</t>
  </si>
  <si>
    <t>10.20.14.110-00000002</t>
  </si>
  <si>
    <t>В соответствии с пунктом 13 таблицы 1 приложения № 1 и приложением № 5 к извещению об осуществлении закупки</t>
  </si>
  <si>
    <t>005</t>
  </si>
  <si>
    <t>10.20.14.120-00000005</t>
  </si>
  <si>
    <t>В соответствии с пунктом 14 таблицы 1 приложения № 1 и приложением № 5 к извещению об осуществлении закупки</t>
  </si>
  <si>
    <t>Рыба трескообразная мороженая</t>
  </si>
  <si>
    <t>10.20.13.122</t>
  </si>
  <si>
    <t>10.20.13.120-00000021</t>
  </si>
  <si>
    <t>В соответствии с пунктом 15 таблицы 1 приложения № 1 и приложением № 5 к извещению об осуществлении закупки</t>
  </si>
  <si>
    <t>Молоко сгущенное</t>
  </si>
  <si>
    <t>10.51.51.113</t>
  </si>
  <si>
    <t>10.51.51.000-00000001</t>
  </si>
  <si>
    <t>В соответствии с пунктом 16 таблицы 1 приложения № 1 и приложением № 5 к извещению об осуществлении закупки</t>
  </si>
  <si>
    <t>В соответствии с пунктом 17 таблицы 1 приложения № 1 и приложением № 5 к извещению об осуществлении закупки</t>
  </si>
  <si>
    <t>В результате проведенного расчета Н(М)ЦК контракта составила:</t>
  </si>
  <si>
    <t>Расчет начальной (максимальной) цены контракта
Государственное бюджетное дошкольное образовательное учреждение детский сад №27 комбинированного вида Кировского района Санкт-Петербурга  (ГБДОУ детский сад №27 Кировского района Санкт-Петербурга)</t>
  </si>
  <si>
    <t>Расчёт составил: Заместитель заведующего    Матвеева Н.Л.</t>
  </si>
  <si>
    <t>Процент НДС (%)</t>
  </si>
  <si>
    <t xml:space="preserve">ИТОГО: </t>
  </si>
  <si>
    <t xml:space="preserve">355 377,66 </t>
  </si>
  <si>
    <t>Цена за единицу измерения, руб, (включая НДС)</t>
  </si>
  <si>
    <t>Стоимость, руб, (включая НДС)</t>
  </si>
  <si>
    <t>Стоимость, НДС (руб,)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</si>
</sst>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;[Red]0.000"/>
    <numFmt numFmtId="165" formatCode="_-* #,##0.00[$р.-419]_-;\-* #,##0.00[$р.-419]_-;_-* &quot;-&quot;??[$р.-419]_-;_-@_-"/>
    <numFmt numFmtId="166" formatCode="0.00;[Red]0.00"/>
  </numFmts>
  <fonts count="2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PT Astra Serif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PT Astra Serif"/>
    </font>
    <font>
      <b/>
      <sz val="10"/>
      <name val="PT Astra Serif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Narrow"/>
      <family val="2"/>
      <charset val="204"/>
    </font>
    <font>
      <i/>
      <vertAlign val="superscript"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vertAlign val="superscript"/>
      <sz val="12"/>
      <color theme="1"/>
      <name val="Times New Roman"/>
      <family val="1"/>
      <charset val="204"/>
    </font>
    <font>
      <i/>
      <vertAlign val="superscript"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255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/>
    </xf>
    <xf numFmtId="0" fontId="3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" fontId="3" fillId="0" borderId="0" xfId="0" applyNumberFormat="1" applyFont="1"/>
    <xf numFmtId="165" fontId="12" fillId="0" borderId="0" xfId="0" applyNumberFormat="1" applyFont="1" applyAlignment="1">
      <alignment horizontal="left" vertical="center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" fontId="15" fillId="0" borderId="11" xfId="0" applyNumberFormat="1" applyFont="1" applyBorder="1" applyAlignment="1">
      <alignment horizontal="center" vertical="center" wrapText="1"/>
    </xf>
    <xf numFmtId="4" fontId="16" fillId="0" borderId="10" xfId="0" applyNumberFormat="1" applyFont="1" applyBorder="1" applyAlignment="1">
      <alignment horizontal="center" vertical="center" wrapText="1"/>
    </xf>
    <xf numFmtId="166" fontId="0" fillId="0" borderId="0" xfId="0" applyNumberFormat="1"/>
    <xf numFmtId="166" fontId="20" fillId="0" borderId="10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 vertical="center" wrapText="1"/>
    </xf>
    <xf numFmtId="166" fontId="14" fillId="0" borderId="10" xfId="0" applyNumberFormat="1" applyFont="1" applyBorder="1" applyAlignment="1">
      <alignment vertical="center" wrapText="1"/>
    </xf>
    <xf numFmtId="166" fontId="16" fillId="0" borderId="9" xfId="0" applyNumberFormat="1" applyFont="1" applyBorder="1" applyAlignment="1">
      <alignment horizontal="center" vertical="center" wrapText="1"/>
    </xf>
    <xf numFmtId="166" fontId="18" fillId="0" borderId="10" xfId="0" applyNumberFormat="1" applyFont="1" applyBorder="1" applyAlignment="1">
      <alignment horizontal="center" vertical="center" wrapText="1"/>
    </xf>
    <xf numFmtId="166" fontId="16" fillId="0" borderId="10" xfId="0" applyNumberFormat="1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4" fontId="10" fillId="0" borderId="6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6" fontId="1" fillId="0" borderId="14" xfId="0" applyNumberFormat="1" applyFont="1" applyBorder="1" applyAlignment="1">
      <alignment vertical="center" wrapText="1"/>
    </xf>
    <xf numFmtId="166" fontId="1" fillId="0" borderId="0" xfId="0" applyNumberFormat="1" applyFont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topLeftCell="A13" workbookViewId="0">
      <selection activeCell="A4" sqref="A1:J1048576"/>
    </sheetView>
  </sheetViews>
  <sheetFormatPr defaultRowHeight="14.4"/>
  <cols>
    <col min="1" max="1" width="5.33203125" customWidth="1"/>
    <col min="2" max="2" width="23.33203125" customWidth="1"/>
    <col min="3" max="3" width="11.44140625" customWidth="1"/>
    <col min="4" max="4" width="6.33203125" customWidth="1"/>
    <col min="5" max="5" width="11.109375" customWidth="1"/>
    <col min="6" max="6" width="29" hidden="1" customWidth="1"/>
    <col min="7" max="7" width="7.88671875" customWidth="1"/>
    <col min="8" max="8" width="11.44140625" customWidth="1"/>
    <col min="9" max="9" width="19" customWidth="1"/>
    <col min="10" max="10" width="16.33203125" customWidth="1"/>
  </cols>
  <sheetData>
    <row r="1" spans="1:10" ht="30.75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135.7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72.75" customHeight="1">
      <c r="A3" s="52" t="s">
        <v>85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81.75" customHeight="1">
      <c r="A4" s="53" t="s">
        <v>2</v>
      </c>
      <c r="B4" s="53" t="s">
        <v>3</v>
      </c>
      <c r="C4" s="53" t="s">
        <v>4</v>
      </c>
      <c r="D4" s="53" t="s">
        <v>5</v>
      </c>
      <c r="E4" s="53" t="s">
        <v>6</v>
      </c>
      <c r="F4" s="53" t="s">
        <v>7</v>
      </c>
      <c r="G4" s="53" t="s">
        <v>8</v>
      </c>
      <c r="H4" s="54" t="s">
        <v>9</v>
      </c>
      <c r="I4" s="54" t="s">
        <v>10</v>
      </c>
      <c r="J4" s="55" t="s">
        <v>11</v>
      </c>
    </row>
    <row r="5" spans="1:10" ht="68.25" customHeight="1">
      <c r="A5" s="53"/>
      <c r="B5" s="53"/>
      <c r="C5" s="53"/>
      <c r="D5" s="53"/>
      <c r="E5" s="53"/>
      <c r="F5" s="53"/>
      <c r="G5" s="53"/>
      <c r="H5" s="54"/>
      <c r="I5" s="54"/>
      <c r="J5" s="55"/>
    </row>
    <row r="6" spans="1:10" ht="15.6">
      <c r="A6" s="1"/>
      <c r="B6" s="1"/>
      <c r="C6" s="1"/>
      <c r="D6" s="2"/>
      <c r="E6" s="1"/>
      <c r="F6" s="1"/>
      <c r="G6" s="1"/>
      <c r="H6" s="3" t="s">
        <v>12</v>
      </c>
      <c r="I6" s="3" t="s">
        <v>13</v>
      </c>
      <c r="J6" s="3" t="s">
        <v>14</v>
      </c>
    </row>
    <row r="7" spans="1:10" ht="30.6">
      <c r="A7" s="4">
        <v>1</v>
      </c>
      <c r="B7" s="5" t="s">
        <v>15</v>
      </c>
      <c r="C7" s="6" t="s">
        <v>16</v>
      </c>
      <c r="D7" s="6" t="s">
        <v>17</v>
      </c>
      <c r="E7" s="6" t="s">
        <v>18</v>
      </c>
      <c r="F7" s="7" t="s">
        <v>19</v>
      </c>
      <c r="G7" s="8" t="s">
        <v>20</v>
      </c>
      <c r="H7" s="25">
        <v>0.3</v>
      </c>
      <c r="I7" s="9">
        <v>660.86</v>
      </c>
      <c r="J7" s="10">
        <f>I7*H7</f>
        <v>198.25800000000001</v>
      </c>
    </row>
    <row r="8" spans="1:10" ht="30.6">
      <c r="A8" s="11">
        <v>2</v>
      </c>
      <c r="B8" s="12" t="s">
        <v>21</v>
      </c>
      <c r="C8" s="13" t="s">
        <v>22</v>
      </c>
      <c r="D8" s="13" t="s">
        <v>23</v>
      </c>
      <c r="E8" s="13" t="s">
        <v>24</v>
      </c>
      <c r="F8" s="14" t="s">
        <v>25</v>
      </c>
      <c r="G8" s="15" t="s">
        <v>26</v>
      </c>
      <c r="H8" s="26">
        <v>31</v>
      </c>
      <c r="I8" s="16">
        <v>1367.55</v>
      </c>
      <c r="J8" s="10">
        <f>I8*H8</f>
        <v>42394.049999999996</v>
      </c>
    </row>
    <row r="9" spans="1:10" ht="30.6">
      <c r="A9" s="11">
        <v>3</v>
      </c>
      <c r="B9" s="12" t="s">
        <v>27</v>
      </c>
      <c r="C9" s="13" t="s">
        <v>28</v>
      </c>
      <c r="D9" s="13" t="s">
        <v>29</v>
      </c>
      <c r="E9" s="13" t="s">
        <v>30</v>
      </c>
      <c r="F9" s="14" t="s">
        <v>31</v>
      </c>
      <c r="G9" s="15" t="s">
        <v>26</v>
      </c>
      <c r="H9" s="26">
        <v>115</v>
      </c>
      <c r="I9" s="16">
        <v>960.62</v>
      </c>
      <c r="J9" s="10">
        <f>I9*H9</f>
        <v>110471.3</v>
      </c>
    </row>
    <row r="10" spans="1:10" ht="30.6">
      <c r="A10" s="11">
        <v>4</v>
      </c>
      <c r="B10" s="12" t="s">
        <v>32</v>
      </c>
      <c r="C10" s="13" t="s">
        <v>33</v>
      </c>
      <c r="D10" s="13" t="s">
        <v>34</v>
      </c>
      <c r="E10" s="13" t="s">
        <v>35</v>
      </c>
      <c r="F10" s="14" t="s">
        <v>36</v>
      </c>
      <c r="G10" s="15" t="s">
        <v>26</v>
      </c>
      <c r="H10" s="26">
        <v>45</v>
      </c>
      <c r="I10" s="16">
        <v>260.87</v>
      </c>
      <c r="J10" s="10">
        <f>I10*H10</f>
        <v>11739.15</v>
      </c>
    </row>
    <row r="11" spans="1:10" ht="30.6">
      <c r="A11" s="11">
        <v>5</v>
      </c>
      <c r="B11" s="12" t="s">
        <v>37</v>
      </c>
      <c r="C11" s="13" t="s">
        <v>38</v>
      </c>
      <c r="D11" s="13" t="s">
        <v>17</v>
      </c>
      <c r="E11" s="13" t="s">
        <v>39</v>
      </c>
      <c r="F11" s="14" t="s">
        <v>40</v>
      </c>
      <c r="G11" s="15" t="s">
        <v>26</v>
      </c>
      <c r="H11" s="26">
        <v>37</v>
      </c>
      <c r="I11" s="16">
        <v>441.21</v>
      </c>
      <c r="J11" s="10">
        <f t="shared" ref="J11:J23" si="0">I11*H11</f>
        <v>16324.769999999999</v>
      </c>
    </row>
    <row r="12" spans="1:10" ht="30.6">
      <c r="A12" s="11">
        <v>6</v>
      </c>
      <c r="B12" s="12" t="s">
        <v>41</v>
      </c>
      <c r="C12" s="13" t="s">
        <v>42</v>
      </c>
      <c r="D12" s="13" t="s">
        <v>34</v>
      </c>
      <c r="E12" s="13" t="s">
        <v>43</v>
      </c>
      <c r="F12" s="14" t="s">
        <v>44</v>
      </c>
      <c r="G12" s="15" t="s">
        <v>26</v>
      </c>
      <c r="H12" s="26">
        <v>55</v>
      </c>
      <c r="I12" s="16">
        <v>63.6</v>
      </c>
      <c r="J12" s="10">
        <f t="shared" si="0"/>
        <v>3498</v>
      </c>
    </row>
    <row r="13" spans="1:10" ht="30.6">
      <c r="A13" s="11">
        <v>7</v>
      </c>
      <c r="B13" s="12" t="s">
        <v>45</v>
      </c>
      <c r="C13" s="13" t="s">
        <v>46</v>
      </c>
      <c r="D13" s="13" t="s">
        <v>17</v>
      </c>
      <c r="E13" s="13" t="s">
        <v>47</v>
      </c>
      <c r="F13" s="14" t="s">
        <v>48</v>
      </c>
      <c r="G13" s="15" t="s">
        <v>26</v>
      </c>
      <c r="H13" s="26">
        <v>15</v>
      </c>
      <c r="I13" s="16">
        <v>381.76</v>
      </c>
      <c r="J13" s="10">
        <f t="shared" si="0"/>
        <v>5726.4</v>
      </c>
    </row>
    <row r="14" spans="1:10" ht="30.6">
      <c r="A14" s="11">
        <v>8</v>
      </c>
      <c r="B14" s="12" t="s">
        <v>49</v>
      </c>
      <c r="C14" s="13" t="s">
        <v>50</v>
      </c>
      <c r="D14" s="13" t="s">
        <v>34</v>
      </c>
      <c r="E14" s="13" t="s">
        <v>51</v>
      </c>
      <c r="F14" s="14" t="s">
        <v>52</v>
      </c>
      <c r="G14" s="15" t="s">
        <v>26</v>
      </c>
      <c r="H14" s="26">
        <v>10</v>
      </c>
      <c r="I14" s="16">
        <v>28.55</v>
      </c>
      <c r="J14" s="10">
        <f t="shared" si="0"/>
        <v>285.5</v>
      </c>
    </row>
    <row r="15" spans="1:10" ht="30.6">
      <c r="A15" s="11">
        <v>9</v>
      </c>
      <c r="B15" s="12" t="s">
        <v>53</v>
      </c>
      <c r="C15" s="13" t="s">
        <v>54</v>
      </c>
      <c r="D15" s="13" t="s">
        <v>17</v>
      </c>
      <c r="E15" s="13" t="s">
        <v>55</v>
      </c>
      <c r="F15" s="14" t="s">
        <v>56</v>
      </c>
      <c r="G15" s="15" t="s">
        <v>26</v>
      </c>
      <c r="H15" s="26">
        <v>57</v>
      </c>
      <c r="I15" s="16">
        <v>522.29</v>
      </c>
      <c r="J15" s="10">
        <f t="shared" si="0"/>
        <v>29770.53</v>
      </c>
    </row>
    <row r="16" spans="1:10" ht="30.6">
      <c r="A16" s="11">
        <v>10</v>
      </c>
      <c r="B16" s="12" t="s">
        <v>57</v>
      </c>
      <c r="C16" s="13" t="s">
        <v>58</v>
      </c>
      <c r="D16" s="13" t="s">
        <v>17</v>
      </c>
      <c r="E16" s="13" t="s">
        <v>59</v>
      </c>
      <c r="F16" s="14" t="s">
        <v>60</v>
      </c>
      <c r="G16" s="15" t="s">
        <v>26</v>
      </c>
      <c r="H16" s="26">
        <v>10</v>
      </c>
      <c r="I16" s="16">
        <v>333.19</v>
      </c>
      <c r="J16" s="10">
        <f t="shared" si="0"/>
        <v>3331.9</v>
      </c>
    </row>
    <row r="17" spans="1:10" ht="30.6">
      <c r="A17" s="11">
        <v>11</v>
      </c>
      <c r="B17" s="12" t="s">
        <v>61</v>
      </c>
      <c r="C17" s="13" t="s">
        <v>62</v>
      </c>
      <c r="D17" s="13" t="s">
        <v>63</v>
      </c>
      <c r="E17" s="13" t="s">
        <v>64</v>
      </c>
      <c r="F17" s="14" t="s">
        <v>65</v>
      </c>
      <c r="G17" s="15" t="s">
        <v>26</v>
      </c>
      <c r="H17" s="26">
        <v>47</v>
      </c>
      <c r="I17" s="16">
        <v>943.52</v>
      </c>
      <c r="J17" s="10">
        <f t="shared" si="0"/>
        <v>44345.440000000002</v>
      </c>
    </row>
    <row r="18" spans="1:10" ht="30.6">
      <c r="A18" s="11">
        <v>12</v>
      </c>
      <c r="B18" s="12" t="s">
        <v>27</v>
      </c>
      <c r="C18" s="13" t="s">
        <v>28</v>
      </c>
      <c r="D18" s="13" t="s">
        <v>17</v>
      </c>
      <c r="E18" s="13" t="s">
        <v>30</v>
      </c>
      <c r="F18" s="14" t="s">
        <v>66</v>
      </c>
      <c r="G18" s="15" t="s">
        <v>26</v>
      </c>
      <c r="H18" s="26">
        <v>0</v>
      </c>
      <c r="I18" s="16">
        <v>927.14</v>
      </c>
      <c r="J18" s="10">
        <f t="shared" si="0"/>
        <v>0</v>
      </c>
    </row>
    <row r="19" spans="1:10" ht="30.6">
      <c r="A19" s="11">
        <v>13</v>
      </c>
      <c r="B19" s="12" t="s">
        <v>67</v>
      </c>
      <c r="C19" s="13" t="s">
        <v>68</v>
      </c>
      <c r="D19" s="13" t="s">
        <v>69</v>
      </c>
      <c r="E19" s="13" t="s">
        <v>70</v>
      </c>
      <c r="F19" s="14" t="s">
        <v>71</v>
      </c>
      <c r="G19" s="15" t="s">
        <v>26</v>
      </c>
      <c r="H19" s="26">
        <v>0</v>
      </c>
      <c r="I19" s="16">
        <v>799.87</v>
      </c>
      <c r="J19" s="10">
        <f t="shared" si="0"/>
        <v>0</v>
      </c>
    </row>
    <row r="20" spans="1:10" ht="30.6">
      <c r="A20" s="11">
        <v>14</v>
      </c>
      <c r="B20" s="12" t="s">
        <v>61</v>
      </c>
      <c r="C20" s="13" t="s">
        <v>62</v>
      </c>
      <c r="D20" s="13" t="s">
        <v>72</v>
      </c>
      <c r="E20" s="13" t="s">
        <v>73</v>
      </c>
      <c r="F20" s="14" t="s">
        <v>74</v>
      </c>
      <c r="G20" s="17" t="s">
        <v>26</v>
      </c>
      <c r="H20" s="27">
        <v>0</v>
      </c>
      <c r="I20" s="18">
        <v>819.34</v>
      </c>
      <c r="J20" s="10">
        <f t="shared" si="0"/>
        <v>0</v>
      </c>
    </row>
    <row r="21" spans="1:10" ht="30.6">
      <c r="A21" s="11">
        <v>15</v>
      </c>
      <c r="B21" s="12" t="s">
        <v>75</v>
      </c>
      <c r="C21" s="13" t="s">
        <v>76</v>
      </c>
      <c r="D21" s="13" t="s">
        <v>17</v>
      </c>
      <c r="E21" s="13" t="s">
        <v>77</v>
      </c>
      <c r="F21" s="14" t="s">
        <v>78</v>
      </c>
      <c r="G21" s="17" t="s">
        <v>26</v>
      </c>
      <c r="H21" s="27">
        <v>0</v>
      </c>
      <c r="I21" s="18">
        <v>749.16</v>
      </c>
      <c r="J21" s="10">
        <f t="shared" si="0"/>
        <v>0</v>
      </c>
    </row>
    <row r="22" spans="1:10" ht="30.6">
      <c r="A22" s="11">
        <v>16</v>
      </c>
      <c r="B22" s="12" t="s">
        <v>79</v>
      </c>
      <c r="C22" s="13" t="s">
        <v>80</v>
      </c>
      <c r="D22" s="13" t="s">
        <v>17</v>
      </c>
      <c r="E22" s="13" t="s">
        <v>81</v>
      </c>
      <c r="F22" s="14" t="s">
        <v>82</v>
      </c>
      <c r="G22" s="17" t="s">
        <v>26</v>
      </c>
      <c r="H22" s="28">
        <v>8.4</v>
      </c>
      <c r="I22" s="18">
        <v>434.7</v>
      </c>
      <c r="J22" s="10">
        <f t="shared" si="0"/>
        <v>3651.48</v>
      </c>
    </row>
    <row r="23" spans="1:10" ht="30.6">
      <c r="A23" s="11">
        <v>17</v>
      </c>
      <c r="B23" s="12" t="s">
        <v>75</v>
      </c>
      <c r="C23" s="13" t="s">
        <v>76</v>
      </c>
      <c r="D23" s="13" t="s">
        <v>29</v>
      </c>
      <c r="E23" s="13" t="s">
        <v>77</v>
      </c>
      <c r="F23" s="14" t="s">
        <v>83</v>
      </c>
      <c r="G23" s="17" t="s">
        <v>26</v>
      </c>
      <c r="H23" s="27">
        <v>0</v>
      </c>
      <c r="I23" s="18">
        <v>422.14</v>
      </c>
      <c r="J23" s="10">
        <f t="shared" si="0"/>
        <v>0</v>
      </c>
    </row>
    <row r="24" spans="1:10" ht="15.6">
      <c r="A24" s="50" t="s">
        <v>84</v>
      </c>
      <c r="B24" s="50"/>
      <c r="C24" s="50"/>
      <c r="D24" s="50"/>
      <c r="E24" s="50"/>
      <c r="F24" s="50"/>
      <c r="G24" s="50"/>
      <c r="H24" s="50"/>
      <c r="I24" s="50"/>
      <c r="J24" s="47">
        <f>SUM(J7:J23)</f>
        <v>271736.77799999993</v>
      </c>
    </row>
    <row r="25" spans="1:10">
      <c r="A25" s="20"/>
      <c r="B25" s="21"/>
      <c r="C25" s="21"/>
      <c r="D25" s="22"/>
      <c r="E25" s="22"/>
      <c r="F25" s="22"/>
      <c r="G25" s="20"/>
      <c r="H25" s="20"/>
      <c r="I25" s="20"/>
      <c r="J25" s="10"/>
    </row>
    <row r="26" spans="1:10">
      <c r="A26" s="20"/>
      <c r="B26" s="21"/>
      <c r="C26" s="21"/>
      <c r="D26" s="22"/>
      <c r="E26" s="22"/>
      <c r="F26" s="22"/>
      <c r="G26" s="20"/>
      <c r="H26" s="20"/>
      <c r="I26" s="20"/>
      <c r="J26" s="10"/>
    </row>
    <row r="27" spans="1:10" ht="27.6" customHeight="1">
      <c r="A27" s="20"/>
      <c r="B27" s="48" t="s">
        <v>86</v>
      </c>
      <c r="C27" s="48"/>
      <c r="D27" s="48"/>
      <c r="E27" s="48"/>
      <c r="F27" s="48"/>
      <c r="G27" s="48"/>
      <c r="H27" s="48"/>
      <c r="I27" s="48"/>
      <c r="J27" s="10"/>
    </row>
    <row r="28" spans="1:10" hidden="1">
      <c r="A28" s="20"/>
      <c r="B28" s="21"/>
      <c r="C28" s="21"/>
      <c r="D28" s="22"/>
      <c r="E28" s="22"/>
      <c r="F28" s="22"/>
      <c r="G28" s="20"/>
      <c r="H28" s="20"/>
      <c r="I28" s="23"/>
      <c r="J28" s="10"/>
    </row>
    <row r="29" spans="1:10" hidden="1">
      <c r="A29" s="20"/>
      <c r="B29" s="21"/>
      <c r="C29" s="21"/>
      <c r="D29" s="22"/>
      <c r="E29" s="22"/>
      <c r="F29" s="22"/>
      <c r="G29" s="20"/>
      <c r="H29" s="20"/>
      <c r="I29" s="20"/>
      <c r="J29" s="10"/>
    </row>
    <row r="30" spans="1:10" hidden="1">
      <c r="A30" s="20"/>
      <c r="B30" s="21"/>
      <c r="C30" s="21"/>
      <c r="D30" s="24"/>
      <c r="E30" s="24"/>
      <c r="F30" s="24"/>
      <c r="G30" s="20"/>
      <c r="H30" s="20"/>
      <c r="I30" s="20"/>
      <c r="J30" s="10"/>
    </row>
    <row r="31" spans="1:10" hidden="1">
      <c r="A31" s="20"/>
      <c r="B31" s="21"/>
      <c r="C31" s="21"/>
      <c r="D31" s="24"/>
      <c r="E31" s="24"/>
      <c r="F31" s="24"/>
      <c r="G31" s="20"/>
      <c r="H31" s="20"/>
      <c r="I31" s="20"/>
      <c r="J31" s="10"/>
    </row>
    <row r="32" spans="1:10" hidden="1">
      <c r="A32" s="20"/>
      <c r="B32" s="21"/>
      <c r="C32" s="21"/>
      <c r="D32" s="24"/>
      <c r="E32" s="24"/>
      <c r="F32" s="24"/>
      <c r="G32" s="20"/>
      <c r="H32" s="20"/>
      <c r="I32" s="20"/>
      <c r="J32" s="10"/>
    </row>
    <row r="33" spans="1:10" hidden="1">
      <c r="A33" s="20"/>
      <c r="B33" s="21"/>
      <c r="C33" s="21"/>
      <c r="D33" s="24"/>
      <c r="E33" s="24"/>
      <c r="F33" s="24"/>
      <c r="G33" s="20"/>
      <c r="H33" s="20"/>
      <c r="I33" s="20"/>
      <c r="J33" s="10"/>
    </row>
    <row r="34" spans="1:10" hidden="1">
      <c r="A34" s="20"/>
      <c r="B34" s="21"/>
      <c r="C34" s="21"/>
      <c r="D34" s="24"/>
      <c r="E34" s="24"/>
      <c r="F34" s="24"/>
      <c r="G34" s="20"/>
      <c r="H34" s="20"/>
      <c r="I34" s="20"/>
      <c r="J34" s="10"/>
    </row>
    <row r="35" spans="1:10" hidden="1">
      <c r="J35" s="10"/>
    </row>
    <row r="36" spans="1:10" hidden="1">
      <c r="J36" s="10"/>
    </row>
    <row r="37" spans="1:10" hidden="1">
      <c r="J37" s="10"/>
    </row>
    <row r="38" spans="1:10" hidden="1">
      <c r="J38" s="10"/>
    </row>
    <row r="39" spans="1:10" hidden="1">
      <c r="J39" s="10"/>
    </row>
    <row r="40" spans="1:10" hidden="1">
      <c r="J40" s="10"/>
    </row>
    <row r="41" spans="1:10" hidden="1">
      <c r="J41" s="10"/>
    </row>
    <row r="42" spans="1:10" hidden="1">
      <c r="J42" s="10"/>
    </row>
    <row r="43" spans="1:10" hidden="1">
      <c r="J43" s="10"/>
    </row>
    <row r="44" spans="1:10" hidden="1">
      <c r="J44" s="10"/>
    </row>
    <row r="45" spans="1:10" hidden="1">
      <c r="J45" s="10"/>
    </row>
    <row r="46" spans="1:10" hidden="1">
      <c r="J46" s="10"/>
    </row>
    <row r="47" spans="1:10" hidden="1">
      <c r="J47" s="10"/>
    </row>
    <row r="48" spans="1:10" hidden="1">
      <c r="J48" s="10"/>
    </row>
    <row r="49" spans="10:10" hidden="1">
      <c r="J49" s="10"/>
    </row>
    <row r="50" spans="10:10" hidden="1">
      <c r="J50" s="10"/>
    </row>
    <row r="51" spans="10:10" hidden="1">
      <c r="J51" s="10"/>
    </row>
    <row r="52" spans="10:10" hidden="1">
      <c r="J52" s="10"/>
    </row>
    <row r="53" spans="10:10" hidden="1">
      <c r="J53" s="10"/>
    </row>
    <row r="54" spans="10:10" ht="15.6" hidden="1">
      <c r="J54" s="19"/>
    </row>
    <row r="55" spans="10:10" hidden="1">
      <c r="J55" s="20"/>
    </row>
    <row r="56" spans="10:10" hidden="1">
      <c r="J56" s="20"/>
    </row>
    <row r="57" spans="10:10">
      <c r="J57" s="20"/>
    </row>
    <row r="58" spans="10:10">
      <c r="J58" s="20"/>
    </row>
    <row r="59" spans="10:10">
      <c r="J59" s="20"/>
    </row>
    <row r="60" spans="10:10">
      <c r="J60" s="20"/>
    </row>
    <row r="61" spans="10:10">
      <c r="J61" s="20"/>
    </row>
    <row r="62" spans="10:10">
      <c r="J62" s="20"/>
    </row>
    <row r="63" spans="10:10">
      <c r="J63" s="20"/>
    </row>
    <row r="64" spans="10:10">
      <c r="J64" s="20"/>
    </row>
  </sheetData>
  <sheetProtection selectLockedCells="1"/>
  <mergeCells count="15">
    <mergeCell ref="B27:I27"/>
    <mergeCell ref="A1:J1"/>
    <mergeCell ref="A24:I24"/>
    <mergeCell ref="A2:J2"/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BD05-4B03-409F-A6EB-BC7526B7D7BB}">
  <dimension ref="D2:Q17"/>
  <sheetViews>
    <sheetView topLeftCell="A4" workbookViewId="0">
      <selection activeCell="P11" sqref="P11"/>
    </sheetView>
  </sheetViews>
  <sheetFormatPr defaultRowHeight="14.4"/>
  <cols>
    <col min="5" max="5" width="13.77734375" customWidth="1"/>
    <col min="6" max="6" width="12.21875" customWidth="1"/>
    <col min="7" max="7" width="12.6640625" style="38" bestFit="1" customWidth="1"/>
    <col min="8" max="8" width="8.88671875" style="38"/>
    <col min="9" max="9" width="16.5546875" style="38" customWidth="1"/>
    <col min="10" max="11" width="8.88671875" style="38"/>
    <col min="14" max="14" width="19.88671875" customWidth="1"/>
    <col min="16" max="16" width="14.88671875" customWidth="1"/>
  </cols>
  <sheetData>
    <row r="2" spans="4:17" ht="15" thickBot="1"/>
    <row r="3" spans="4:17" ht="109.8" thickBot="1">
      <c r="D3" s="29" t="s">
        <v>90</v>
      </c>
      <c r="E3" s="30" t="s">
        <v>91</v>
      </c>
      <c r="F3" s="30" t="s">
        <v>87</v>
      </c>
      <c r="G3" s="42" t="s">
        <v>92</v>
      </c>
      <c r="H3" s="56"/>
      <c r="I3" s="57"/>
      <c r="J3" s="57"/>
      <c r="K3" s="57"/>
    </row>
    <row r="4" spans="4:17" ht="19.2" thickBot="1">
      <c r="D4" s="31">
        <v>7</v>
      </c>
      <c r="E4" s="32">
        <v>8</v>
      </c>
      <c r="F4" s="32">
        <v>9</v>
      </c>
      <c r="G4" s="43">
        <v>10</v>
      </c>
      <c r="H4" s="56"/>
      <c r="I4" s="57"/>
      <c r="J4" s="57"/>
      <c r="K4" s="57"/>
    </row>
    <row r="5" spans="4:17" ht="16.2" thickBot="1">
      <c r="D5" s="33">
        <v>637.61</v>
      </c>
      <c r="E5" s="34">
        <v>318.8</v>
      </c>
      <c r="F5" s="34">
        <v>22</v>
      </c>
      <c r="G5" s="44">
        <f>F5*H5</f>
        <v>57.488524590163934</v>
      </c>
      <c r="H5" s="56">
        <f>E5/122</f>
        <v>2.6131147540983606</v>
      </c>
      <c r="I5" s="57"/>
      <c r="J5" s="57"/>
      <c r="K5" s="57"/>
    </row>
    <row r="6" spans="4:17" ht="16.2" thickBot="1">
      <c r="D6" s="36">
        <v>1380.3</v>
      </c>
      <c r="E6" s="37">
        <v>41409</v>
      </c>
      <c r="F6" s="34">
        <v>10</v>
      </c>
      <c r="G6" s="44">
        <f>H6*10</f>
        <v>3764.4545454545455</v>
      </c>
      <c r="H6" s="56">
        <f>E6/110</f>
        <v>376.44545454545454</v>
      </c>
      <c r="I6" s="57"/>
      <c r="J6" s="57"/>
      <c r="K6" s="57"/>
    </row>
    <row r="7" spans="4:17" ht="16.2" thickBot="1">
      <c r="D7" s="35">
        <v>926.06</v>
      </c>
      <c r="E7" s="37">
        <v>148169.60000000001</v>
      </c>
      <c r="F7" s="34">
        <v>10</v>
      </c>
      <c r="G7" s="44">
        <f t="shared" ref="G7:G16" si="0">H7*10</f>
        <v>13469.963636363636</v>
      </c>
      <c r="H7" s="56">
        <f t="shared" ref="H7:H16" si="1">E7/110</f>
        <v>1346.9963636363636</v>
      </c>
      <c r="I7" s="57"/>
      <c r="J7" s="57"/>
      <c r="K7" s="57"/>
    </row>
    <row r="8" spans="4:17" ht="16.2" thickBot="1">
      <c r="D8" s="33">
        <v>205.9</v>
      </c>
      <c r="E8" s="37">
        <v>11324.5</v>
      </c>
      <c r="F8" s="34">
        <v>10</v>
      </c>
      <c r="G8" s="44">
        <f t="shared" si="0"/>
        <v>1029.5</v>
      </c>
      <c r="H8" s="56">
        <f t="shared" si="1"/>
        <v>102.95</v>
      </c>
      <c r="I8" s="57"/>
      <c r="J8" s="57"/>
      <c r="K8" s="57"/>
    </row>
    <row r="9" spans="4:17" ht="16.2" thickBot="1">
      <c r="D9" s="35">
        <v>397.75</v>
      </c>
      <c r="E9" s="37">
        <v>23865</v>
      </c>
      <c r="F9" s="34">
        <v>10</v>
      </c>
      <c r="G9" s="44">
        <f t="shared" si="0"/>
        <v>2169.5454545454545</v>
      </c>
      <c r="H9" s="56">
        <f t="shared" si="1"/>
        <v>216.95454545454547</v>
      </c>
      <c r="I9" s="57"/>
      <c r="J9" s="57"/>
      <c r="K9" s="57"/>
      <c r="N9" s="45">
        <v>281737.32</v>
      </c>
    </row>
    <row r="10" spans="4:17" ht="16.2" thickBot="1">
      <c r="D10" s="33">
        <v>64.209999999999994</v>
      </c>
      <c r="E10" s="37">
        <v>3210.5</v>
      </c>
      <c r="F10" s="34">
        <v>10</v>
      </c>
      <c r="G10" s="44">
        <f t="shared" si="0"/>
        <v>291.86363636363637</v>
      </c>
      <c r="H10" s="56">
        <f t="shared" si="1"/>
        <v>29.186363636363637</v>
      </c>
      <c r="I10" s="57"/>
      <c r="J10" s="57"/>
      <c r="K10" s="57"/>
      <c r="N10" s="46">
        <v>347799.73</v>
      </c>
    </row>
    <row r="11" spans="4:17" ht="16.2" thickBot="1">
      <c r="D11" s="35">
        <v>340.18</v>
      </c>
      <c r="E11" s="37">
        <v>6803.6</v>
      </c>
      <c r="F11" s="34">
        <v>10</v>
      </c>
      <c r="G11" s="44">
        <f t="shared" si="0"/>
        <v>618.5090909090909</v>
      </c>
      <c r="H11" s="56">
        <f t="shared" si="1"/>
        <v>61.850909090909092</v>
      </c>
      <c r="I11" s="57"/>
      <c r="J11" s="57"/>
      <c r="K11" s="57"/>
      <c r="N11">
        <f>SUM(N9:N10)</f>
        <v>629537.05000000005</v>
      </c>
      <c r="P11">
        <v>629537.05000000005</v>
      </c>
      <c r="Q11">
        <f>P11-N11</f>
        <v>0</v>
      </c>
    </row>
    <row r="12" spans="4:17" ht="16.2" thickBot="1">
      <c r="D12" s="35">
        <v>27.43</v>
      </c>
      <c r="E12" s="34">
        <v>274.3</v>
      </c>
      <c r="F12" s="34">
        <v>10</v>
      </c>
      <c r="G12" s="44">
        <f t="shared" si="0"/>
        <v>24.936363636363637</v>
      </c>
      <c r="H12" s="56">
        <f t="shared" si="1"/>
        <v>2.4936363636363637</v>
      </c>
      <c r="I12" s="57"/>
      <c r="J12" s="57"/>
      <c r="K12" s="57"/>
    </row>
    <row r="13" spans="4:17" ht="16.2" thickBot="1">
      <c r="D13" s="35">
        <v>513.16999999999996</v>
      </c>
      <c r="E13" s="37">
        <v>41053.599999999999</v>
      </c>
      <c r="F13" s="34">
        <v>10</v>
      </c>
      <c r="G13" s="44">
        <f t="shared" si="0"/>
        <v>3732.1454545454544</v>
      </c>
      <c r="H13" s="56">
        <f t="shared" si="1"/>
        <v>373.21454545454543</v>
      </c>
      <c r="I13" s="57"/>
      <c r="J13" s="57"/>
      <c r="K13" s="57"/>
    </row>
    <row r="14" spans="4:17" ht="16.2" thickBot="1">
      <c r="D14" s="33">
        <v>264.75</v>
      </c>
      <c r="E14" s="37">
        <v>3971.25</v>
      </c>
      <c r="F14" s="34">
        <v>10</v>
      </c>
      <c r="G14" s="44">
        <f t="shared" si="0"/>
        <v>361.02272727272725</v>
      </c>
      <c r="H14" s="56">
        <f t="shared" si="1"/>
        <v>36.102272727272727</v>
      </c>
      <c r="I14" s="57"/>
      <c r="J14" s="57"/>
      <c r="K14" s="57"/>
    </row>
    <row r="15" spans="4:17" ht="16.2" thickBot="1">
      <c r="D15" s="35">
        <v>884.78</v>
      </c>
      <c r="E15" s="37">
        <v>70782.399999999994</v>
      </c>
      <c r="F15" s="34">
        <v>10</v>
      </c>
      <c r="G15" s="44">
        <f t="shared" si="0"/>
        <v>6434.7636363636357</v>
      </c>
      <c r="H15" s="56">
        <f t="shared" si="1"/>
        <v>643.47636363636354</v>
      </c>
      <c r="I15" s="57"/>
      <c r="J15" s="57"/>
      <c r="K15" s="57"/>
    </row>
    <row r="16" spans="4:17" ht="16.2" thickBot="1">
      <c r="D16" s="35">
        <v>419.51</v>
      </c>
      <c r="E16" s="37">
        <v>4195.1000000000004</v>
      </c>
      <c r="F16" s="34">
        <v>10</v>
      </c>
      <c r="G16" s="44">
        <f t="shared" si="0"/>
        <v>381.37272727272727</v>
      </c>
      <c r="H16" s="56">
        <f t="shared" si="1"/>
        <v>38.13727272727273</v>
      </c>
      <c r="I16" s="57"/>
      <c r="J16" s="57"/>
      <c r="K16" s="57"/>
    </row>
    <row r="17" spans="4:11" ht="16.2" thickBot="1">
      <c r="D17" s="58" t="s">
        <v>88</v>
      </c>
      <c r="E17" s="59"/>
      <c r="F17" s="59"/>
      <c r="G17" s="59"/>
      <c r="H17" s="60"/>
      <c r="I17" s="39" t="s">
        <v>89</v>
      </c>
      <c r="J17" s="40"/>
      <c r="K17" s="41"/>
    </row>
  </sheetData>
  <mergeCells count="15">
    <mergeCell ref="H8:K8"/>
    <mergeCell ref="H3:K3"/>
    <mergeCell ref="H4:K4"/>
    <mergeCell ref="H5:K5"/>
    <mergeCell ref="H6:K6"/>
    <mergeCell ref="H7:K7"/>
    <mergeCell ref="H15:K15"/>
    <mergeCell ref="H16:K16"/>
    <mergeCell ref="D17:H17"/>
    <mergeCell ref="H9:K9"/>
    <mergeCell ref="H10:K10"/>
    <mergeCell ref="H11:K11"/>
    <mergeCell ref="H12:K12"/>
    <mergeCell ref="H13:K13"/>
    <mergeCell ref="H14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27Расчет лот 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2026-04-23T09:52:02Z</cp:lastPrinted>
  <dcterms:created xsi:type="dcterms:W3CDTF">2026-01-20T08:35:08Z</dcterms:created>
  <dcterms:modified xsi:type="dcterms:W3CDTF">2026-04-23T11:42:53Z</dcterms:modified>
</cp:coreProperties>
</file>