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685" windowHeight="8940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<sst xmlns="http://schemas.openxmlformats.org/spreadsheetml/2006/main" count="27" uniqueCount="27">
  <si>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</si>
  <si>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</si>
  <si>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</si>
  <si>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</si>
  <si>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</si>
  <si>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</si>
  <si>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</si>
  <si>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</si>
  <si>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</si>
  <si>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</si>
  <si>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</si>
  <si>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,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</si>
  <si>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</si>
  <si>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</si>
  <si>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</si>
  <si>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</si>
  <si>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</si>
  <si>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</si>
  <si>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</si>
  <si>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</si>
  <si>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</si>
  <si>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</si>
  <si>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</si>
  <si>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</si>
  <si>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>Дверь входная со стеклом ударопрочным, с фурнитурой и замком механическим</t>
  </si>
  <si>
    <t>Дверь входная со стеклом ударопрочным, с фурнитурой и ЭМЗ</t>
  </si>
  <si>
    <t xml:space="preserve">Начальная (максимальная) цена контракта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</si>
</sst>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 ##0.00\ &quot;₽&quot;_-;\-* #\ ##0.00\ &quot;₽&quot;_-;_-* &quot;-&quot;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32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1"/>
      <color theme="1"/>
      <name val="Times New Roman"/>
      <charset val="204"/>
    </font>
    <font>
      <sz val="11"/>
      <color rgb="FF000000"/>
      <name val="Times New Roman"/>
      <charset val="204"/>
    </font>
    <font>
      <sz val="10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indexed="10"/>
      <name val="Times New Roman"/>
      <charset val="204"/>
    </font>
    <font>
      <b/>
      <sz val="12"/>
      <color indexed="8"/>
      <name val="Times New Roman"/>
      <charset val="20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wrapText="1"/>
    </xf>
    <xf numFmtId="180" fontId="4" fillId="0" borderId="7" xfId="0" applyNumberFormat="1" applyFont="1" applyBorder="1" applyAlignment="1">
      <alignment horizontal="center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2" fontId="0" fillId="0" borderId="0" xfId="2" applyNumberFormat="1" applyFont="1" applyBorder="1"/>
    <xf numFmtId="2" fontId="0" fillId="0" borderId="0" xfId="0" applyNumberFormat="1"/>
    <xf numFmtId="0" fontId="0" fillId="0" borderId="0" xfId="0" applyAlignment="1">
      <alignment horizontal="center"/>
    </xf>
    <xf numFmtId="180" fontId="4" fillId="0" borderId="0" xfId="0" applyNumberFormat="1" applyFont="1" applyAlignment="1">
      <alignment vertical="center" wrapText="1"/>
    </xf>
    <xf numFmtId="180" fontId="5" fillId="2" borderId="1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80" fontId="5" fillId="2" borderId="5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80" fontId="9" fillId="0" borderId="7" xfId="0" applyNumberFormat="1" applyFont="1" applyFill="1" applyBorder="1" applyAlignment="1">
      <alignment horizontal="center" vertical="center" wrapText="1"/>
    </xf>
    <xf numFmtId="10" fontId="9" fillId="0" borderId="7" xfId="0" applyNumberFormat="1" applyFont="1" applyFill="1" applyBorder="1" applyAlignment="1">
      <alignment horizontal="center" vertical="center" wrapText="1"/>
    </xf>
    <xf numFmtId="180" fontId="9" fillId="2" borderId="7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180" fontId="5" fillId="2" borderId="7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123825</xdr:colOff>
      <xdr:row>7</xdr:row>
      <xdr:rowOff>361950</xdr:rowOff>
    </xdr:from>
    <xdr:to>
      <xdr:col>7</xdr:col>
      <xdr:colOff>828675</xdr:colOff>
      <xdr:row>7</xdr:row>
      <xdr:rowOff>904875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6289675" y="17145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</xdr:colOff>
      <xdr:row>7</xdr:row>
      <xdr:rowOff>247651</xdr:rowOff>
    </xdr:from>
    <xdr:to>
      <xdr:col>14</xdr:col>
      <xdr:colOff>0</xdr:colOff>
      <xdr:row>7</xdr:row>
      <xdr:rowOff>895351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775950" y="1600200"/>
          <a:ext cx="10572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004300" y="186690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238125</xdr:colOff>
      <xdr:row>7</xdr:row>
      <xdr:rowOff>714375</xdr:rowOff>
    </xdr:from>
    <xdr:to>
      <xdr:col>12</xdr:col>
      <xdr:colOff>990600</xdr:colOff>
      <xdr:row>7</xdr:row>
      <xdr:rowOff>1076325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899650" y="2066925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285750</xdr:rowOff>
    </xdr:from>
    <xdr:to>
      <xdr:col>10</xdr:col>
      <xdr:colOff>590550</xdr:colOff>
      <xdr:row>8</xdr:row>
      <xdr:rowOff>590550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8442325" y="2771775"/>
          <a:ext cx="3524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47625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814050" y="1352550"/>
          <a:ext cx="561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11</xdr:row>
      <xdr:rowOff>9525</xdr:rowOff>
    </xdr:from>
    <xdr:to>
      <xdr:col>12</xdr:col>
      <xdr:colOff>609600</xdr:colOff>
      <xdr:row>12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756775" y="4514850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9"/>
  <sheetViews>
    <sheetView tabSelected="1" view="pageLayout" zoomScaleNormal="100" topLeftCell="A7" workbookViewId="0">
      <selection activeCell="B11" sqref="B11"/>
    </sheetView>
  </sheetViews>
  <sheetFormatPr defaultColWidth="9" defaultRowHeight="15"/>
  <cols>
    <col min="1" max="1" width="10.2857142857143" customWidth="1"/>
    <col min="2" max="2" width="26.1904761904762" customWidth="1"/>
    <col min="3" max="3" width="11.8571428571429" customWidth="1"/>
    <col min="4" max="4" width="10.5714285714286" customWidth="1"/>
    <col min="5" max="5" width="11" customWidth="1"/>
    <col min="6" max="6" width="12" customWidth="1"/>
    <col min="7" max="7" width="10.5714285714286" customWidth="1"/>
    <col min="8" max="8" width="12.5714285714286" customWidth="1"/>
    <col min="11" max="11" width="11.5714285714286" customWidth="1"/>
    <col min="12" max="12" width="10.2857142857143" customWidth="1"/>
    <col min="13" max="13" width="16.5714285714286" customWidth="1"/>
    <col min="14" max="14" width="16" customWidth="1"/>
  </cols>
  <sheetData>
    <row r="1" spans="12:14">
      <c r="L1" s="24" t="s">
        <v>0</v>
      </c>
      <c r="M1" s="24"/>
      <c r="N1" s="24"/>
    </row>
    <row r="2" spans="1:1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2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ht="15.75" spans="1:1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5.75" spans="1:14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4"/>
      <c r="B6" s="4"/>
      <c r="C6" s="4"/>
      <c r="D6" s="4"/>
      <c r="E6" s="4"/>
      <c r="F6" s="4"/>
      <c r="G6" s="4"/>
      <c r="H6" s="4"/>
      <c r="I6" s="4"/>
      <c r="J6" s="4"/>
      <c r="K6" s="25"/>
      <c r="L6" s="4"/>
      <c r="M6" s="4"/>
      <c r="N6" s="25"/>
    </row>
    <row r="7" spans="1:14">
      <c r="A7" s="5" t="s">
        <v>5</v>
      </c>
      <c r="B7" s="6" t="s">
        <v>6</v>
      </c>
      <c r="C7" s="7" t="s">
        <v>7</v>
      </c>
      <c r="D7" s="8"/>
      <c r="E7" s="8"/>
      <c r="F7" s="8"/>
      <c r="G7" s="8"/>
      <c r="H7" s="9"/>
      <c r="I7" s="6" t="s">
        <v>8</v>
      </c>
      <c r="J7" s="6" t="s">
        <v>9</v>
      </c>
      <c r="K7" s="17" t="s">
        <v>10</v>
      </c>
      <c r="L7" s="17"/>
      <c r="M7" s="17"/>
      <c r="N7" s="26" t="s">
        <v>11</v>
      </c>
    </row>
    <row r="8" ht="89.25" spans="1:14">
      <c r="A8" s="10"/>
      <c r="B8" s="11"/>
      <c r="C8" s="6" t="s">
        <v>12</v>
      </c>
      <c r="D8" s="6" t="s">
        <v>13</v>
      </c>
      <c r="E8" s="6" t="s">
        <v>14</v>
      </c>
      <c r="F8" s="6" t="s">
        <v>15</v>
      </c>
      <c r="G8" s="6" t="s">
        <v>16</v>
      </c>
      <c r="H8" s="12"/>
      <c r="I8" s="27"/>
      <c r="J8" s="27"/>
      <c r="K8" s="28" t="s">
        <v>17</v>
      </c>
      <c r="L8" s="29" t="s">
        <v>18</v>
      </c>
      <c r="M8" s="29" t="s">
        <v>19</v>
      </c>
      <c r="N8" s="30"/>
    </row>
    <row r="9" ht="54" spans="1:14">
      <c r="A9" s="13">
        <v>1</v>
      </c>
      <c r="B9" s="14">
        <v>2</v>
      </c>
      <c r="C9" s="13">
        <v>3</v>
      </c>
      <c r="D9" s="13">
        <v>4</v>
      </c>
      <c r="E9" s="13">
        <v>5</v>
      </c>
      <c r="F9" s="13">
        <v>6</v>
      </c>
      <c r="G9" s="13">
        <v>7</v>
      </c>
      <c r="H9" s="13" t="s">
        <v>20</v>
      </c>
      <c r="I9" s="13">
        <v>9</v>
      </c>
      <c r="J9" s="13" t="s">
        <v>21</v>
      </c>
      <c r="K9" s="31" t="s">
        <v>22</v>
      </c>
      <c r="L9" s="31">
        <v>12</v>
      </c>
      <c r="M9" s="31">
        <v>13</v>
      </c>
      <c r="N9" s="13" t="s">
        <v>23</v>
      </c>
    </row>
    <row r="10" ht="60" spans="1:14">
      <c r="A10" s="15">
        <v>1</v>
      </c>
      <c r="B10" s="16" t="s">
        <v>24</v>
      </c>
      <c r="C10" s="17">
        <v>100000</v>
      </c>
      <c r="D10" s="17">
        <v>106000</v>
      </c>
      <c r="E10" s="17">
        <v>104000</v>
      </c>
      <c r="F10" s="18"/>
      <c r="G10" s="18"/>
      <c r="H10" s="17">
        <f>C10+D10+E10+F10+G10</f>
        <v>310000</v>
      </c>
      <c r="I10" s="32">
        <v>1</v>
      </c>
      <c r="J10" s="13">
        <v>3</v>
      </c>
      <c r="K10" s="33">
        <f t="shared" ref="K10" si="0">AVERAGE(C10:G10)</f>
        <v>103333.333333333</v>
      </c>
      <c r="L10" s="33">
        <f t="shared" ref="L10" si="1">STDEV(C10:G10)</f>
        <v>3055.05046330389</v>
      </c>
      <c r="M10" s="34">
        <f t="shared" ref="M10" si="2">L10/K10</f>
        <v>0.0295650044835861</v>
      </c>
      <c r="N10" s="35">
        <f>MIN(C10:E10)*I10</f>
        <v>100000</v>
      </c>
    </row>
    <row r="11" ht="45" spans="1:14">
      <c r="A11" s="13">
        <v>2</v>
      </c>
      <c r="B11" s="19" t="s">
        <v>25</v>
      </c>
      <c r="C11" s="17">
        <v>145000</v>
      </c>
      <c r="D11" s="17">
        <v>139000</v>
      </c>
      <c r="E11" s="17">
        <v>138000</v>
      </c>
      <c r="F11" s="18"/>
      <c r="G11" s="18"/>
      <c r="H11" s="17">
        <f>C11+D11+E11+F11+G11</f>
        <v>422000</v>
      </c>
      <c r="I11" s="32">
        <v>1</v>
      </c>
      <c r="J11" s="13">
        <v>3</v>
      </c>
      <c r="K11" s="33">
        <f>AVERAGE(C11:G11)</f>
        <v>140666.666666667</v>
      </c>
      <c r="L11" s="33">
        <f>STDEV(C11:G11)</f>
        <v>3785.93889720018</v>
      </c>
      <c r="M11" s="34">
        <f>L11/K11</f>
        <v>0.0269142575630345</v>
      </c>
      <c r="N11" s="35">
        <f>MIN(C11:E11)*I11</f>
        <v>138000</v>
      </c>
    </row>
    <row r="12" spans="1:14">
      <c r="A12" s="20" t="s">
        <v>26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36"/>
      <c r="N12" s="37">
        <f>SUM(N10:N11)</f>
        <v>238000</v>
      </c>
    </row>
    <row r="13" spans="1:14">
      <c r="A13" s="4"/>
      <c r="B13" s="4"/>
      <c r="C13" s="4"/>
      <c r="D13" s="4"/>
      <c r="E13" s="4"/>
      <c r="F13" s="4"/>
      <c r="G13" s="4"/>
      <c r="H13" s="4"/>
      <c r="I13" s="4"/>
      <c r="J13" s="4"/>
      <c r="K13" s="25"/>
      <c r="L13" s="4"/>
      <c r="M13" s="4"/>
      <c r="N13" s="25"/>
    </row>
    <row r="15" spans="2:6">
      <c r="B15" s="22"/>
      <c r="C15" s="23"/>
      <c r="D15" s="23"/>
      <c r="E15" s="23"/>
      <c r="F15" s="23"/>
    </row>
    <row r="16" spans="2:8">
      <c r="B16" s="22"/>
      <c r="C16" s="23"/>
      <c r="D16" s="23"/>
      <c r="E16" s="23"/>
      <c r="F16" s="23"/>
      <c r="G16" s="23"/>
      <c r="H16" s="23"/>
    </row>
    <row r="17" spans="2:8">
      <c r="B17" s="22"/>
      <c r="C17" s="23"/>
      <c r="D17" s="23"/>
      <c r="E17" s="23"/>
      <c r="F17" s="23"/>
      <c r="G17" s="23"/>
      <c r="H17" s="23"/>
    </row>
    <row r="18" spans="2:8">
      <c r="B18" s="22"/>
      <c r="C18" s="23"/>
      <c r="D18" s="23"/>
      <c r="E18" s="23"/>
      <c r="F18" s="23"/>
      <c r="G18" s="23"/>
      <c r="H18" s="23"/>
    </row>
    <row r="19" spans="3:5">
      <c r="C19" s="23"/>
      <c r="D19" s="23"/>
      <c r="E19" s="23"/>
    </row>
  </sheetData>
  <mergeCells count="12">
    <mergeCell ref="L1:N1"/>
    <mergeCell ref="A2:N2"/>
    <mergeCell ref="A3:N3"/>
    <mergeCell ref="A4:N4"/>
    <mergeCell ref="A5:N5"/>
    <mergeCell ref="C7:H7"/>
    <mergeCell ref="K7:M7"/>
    <mergeCell ref="A12:L12"/>
    <mergeCell ref="A7:A8"/>
    <mergeCell ref="B7:B8"/>
    <mergeCell ref="I7:I8"/>
    <mergeCell ref="J7:J8"/>
  </mergeCells>
  <pageMargins left="0.31496062992126" right="0" top="0.551181102362205" bottom="0.354330708661417" header="0" footer="0"/>
  <pageSetup paperSize="9" scale="8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SPecialiST RePack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Iliona</cp:lastModifiedBy>
  <dcterms:created xsi:type="dcterms:W3CDTF">2016-09-26T13:34:00Z</dcterms:created>
  <cp:lastPrinted>2023-09-20T12:02:00Z</cp:lastPrinted>
  <dcterms:modified xsi:type="dcterms:W3CDTF">2026-04-27T19:37:02Z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7D5867F401934A30AA614FF94D88895E_13</vt:lpwstr>
  </property>
  <property fmtid="{D5CDD505-2E9C-101B-9397-08002B2CF9AE}" pid="3" name="KSOProductBuildVer">
    <vt:lpwstr>1049-12.2.0.23196</vt:lpwstr>
  </property>
</Properties>
</file>