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Z:\Oбщие документы\2026\Публичные закупки\_Расходные гели+чехлы\"/>
    </mc:Choice>
  </mc:AlternateContent>
  <xr:revisionPtr revIDLastSave="0" documentId="13_ncr:1_{9E4CF891-4C8F-4773-9CE0-B689401D3FB2}" xr6:coauthVersionLast="47" xr6:coauthVersionMax="47" xr10:uidLastSave="{00000000-0000-0000-0000-000000000000}"/>
  <bookViews>
    <workbookView xWindow="-120" yWindow="-120" windowWidth="29040" windowHeight="15840" xr2:uid="{00000000-000D-0000-FFFF-FFFF00000000}"/>
  </bookViews>
  <sheets>
    <sheet name="расчет НМЦК (6)" sheetId="7" r:id="rId1"/>
  </sheets>
  <definedNames>
    <definedName name="_Hlk85049441" localSheetId="0">'расчет НМЦК (6)'!#REF!</definedName>
    <definedName name="_Hlk85049465" localSheetId="0">'расчет НМЦК (6)'!#REF!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5" i="7" l="1"/>
  <c r="L6" i="7"/>
  <c r="L7" i="7"/>
  <c r="L8" i="7"/>
  <c r="L9" i="7"/>
  <c r="K5" i="7"/>
  <c r="T5" i="7" s="1"/>
  <c r="U5" i="7" s="1"/>
  <c r="K6" i="7"/>
  <c r="K7" i="7"/>
  <c r="K8" i="7"/>
  <c r="K9" i="7"/>
  <c r="K4" i="7"/>
  <c r="L4" i="7"/>
  <c r="J5" i="7"/>
  <c r="J6" i="7"/>
  <c r="J7" i="7"/>
  <c r="J8" i="7"/>
  <c r="J9" i="7"/>
  <c r="T9" i="7" s="1"/>
  <c r="U9" i="7" s="1"/>
  <c r="J4" i="7"/>
  <c r="Q5" i="7"/>
  <c r="S5" i="7" s="1"/>
  <c r="O5" i="7"/>
  <c r="N5" i="7"/>
  <c r="N9" i="7" l="1"/>
  <c r="O9" i="7"/>
  <c r="Q9" i="7"/>
  <c r="S9" i="7" s="1"/>
  <c r="O4" i="7"/>
  <c r="Q8" i="7"/>
  <c r="S8" i="7" s="1"/>
  <c r="T7" i="7"/>
  <c r="U7" i="7" s="1"/>
  <c r="T6" i="7"/>
  <c r="U6" i="7" s="1"/>
  <c r="N6" i="7"/>
  <c r="O8" i="7"/>
  <c r="P8" i="7" s="1"/>
  <c r="Q6" i="7"/>
  <c r="S6" i="7" s="1"/>
  <c r="Q7" i="7"/>
  <c r="S7" i="7" s="1"/>
  <c r="O6" i="7"/>
  <c r="P6" i="7" s="1"/>
  <c r="N8" i="7"/>
  <c r="T8" i="7"/>
  <c r="U8" i="7" s="1"/>
  <c r="N7" i="7"/>
  <c r="O7" i="7"/>
  <c r="Q4" i="7"/>
  <c r="S4" i="7" s="1"/>
  <c r="N4" i="7"/>
  <c r="T4" i="7"/>
  <c r="U4" i="7" s="1"/>
  <c r="P9" i="7"/>
  <c r="P5" i="7"/>
  <c r="U10" i="7" l="1"/>
  <c r="P4" i="7"/>
  <c r="P7" i="7"/>
</calcChain>
</file>

<file path=xl/sharedStrings.xml><?xml version="1.0" encoding="utf-8"?>
<sst xmlns="http://schemas.openxmlformats.org/spreadsheetml/2006/main" count="62" uniqueCount="42">
  <si>
    <t>№ п/п</t>
  </si>
  <si>
    <t>Ед. измерения</t>
  </si>
  <si>
    <t>Кол-во к поставке</t>
  </si>
  <si>
    <t>кол-во предложений</t>
  </si>
  <si>
    <t>среднее арифметическое ЦЕМ</t>
  </si>
  <si>
    <t>коэффициент вариации</t>
  </si>
  <si>
    <t>ИТОГО</t>
  </si>
  <si>
    <t>Расчет НМЦК, в т.ч. НДС  (п. 17 Приказа)</t>
  </si>
  <si>
    <t xml:space="preserve">минимальное предложение из 3 КП (в т.ч. НДС) </t>
  </si>
  <si>
    <t xml:space="preserve">Расчет НМЦК по минимальному предложению (п. 18 Приказа) (в т.ч. НДС) </t>
  </si>
  <si>
    <t>Расчет НЦЕ (ЦЕМ) (без учета НДС), п. 12 Приказа 450</t>
  </si>
  <si>
    <t>10</t>
  </si>
  <si>
    <t>Наименование</t>
  </si>
  <si>
    <t>код КТРУ</t>
  </si>
  <si>
    <t xml:space="preserve"> ОКПД 2</t>
  </si>
  <si>
    <t>ККН</t>
  </si>
  <si>
    <t>Номенклатурная классификация
 МИ по видам</t>
  </si>
  <si>
    <t>Среднаяя цена (Реестр товаров для обеспечения нужд Санкт-Петербурга на I квартал 2026 года 
[дата размещения - 01.04.2026)</t>
  </si>
  <si>
    <t xml:space="preserve">цена за единицу медицинского изделия, (без учета НДС), (ЦЕМ 1)                       </t>
  </si>
  <si>
    <t xml:space="preserve">цена за единицу медицинского изделия (без учета НДС), (ЦЕМ 2)                             </t>
  </si>
  <si>
    <t xml:space="preserve">цена за единицу медицинского изделия (без учета НДС) (ЦЕМ 3)                             </t>
  </si>
  <si>
    <t>Среднее квадратичное отклонение</t>
  </si>
  <si>
    <t>ставка НДС (%)*</t>
  </si>
  <si>
    <t>19</t>
  </si>
  <si>
    <t>20</t>
  </si>
  <si>
    <t>Гель контактный, нестерильный</t>
  </si>
  <si>
    <t>32.50.50.190-00001440</t>
  </si>
  <si>
    <t>32.50.50.190</t>
  </si>
  <si>
    <t>32.50.50.190-157</t>
  </si>
  <si>
    <t>275460:</t>
  </si>
  <si>
    <t>Штука</t>
  </si>
  <si>
    <t>4</t>
  </si>
  <si>
    <t>32.50.50.190-156</t>
  </si>
  <si>
    <t>Гель контактный, стерильный</t>
  </si>
  <si>
    <t>32.50.50.190-00000334</t>
  </si>
  <si>
    <t>185810:</t>
  </si>
  <si>
    <t>259500</t>
  </si>
  <si>
    <t> Штука</t>
  </si>
  <si>
    <t>*НДС не облагается (п. 3, 8 Приложения №1 к Постановлению Правительства РФ от 30.09.2015 N 1042 "Об утверждении перечня медицинских товаров, реализация которых на территории Российской Федерации и ввоз которых на территорию Российской Федерации и иные территории, находящиеся под ее юрисдикцией, не подлежат обложению (освобождаются от обложения) налогом на добавленную стоимость"</t>
  </si>
  <si>
    <t xml:space="preserve">Изделия медицинские, в том числе хирургические, прочие, не включенные в другие группировки </t>
  </si>
  <si>
    <t>Флакон</t>
  </si>
  <si>
    <t xml:space="preserve">"ОБОСНОВАНИЕ И РАСЧЕТ (НАЧАЛЬНОЙ) МАКСИМАЛЬНОЙ ЦЕНЫ Договора
Начальная (максимальная) цена Договора/Максимальное значение цены Договора определена в соответствии с требованиями статьей 19 и 22 Федерального закона от 05.04.2013 N 44-ФЗ «О контрактной системе в сфере закупок товаров, работ, услуг для обеспечения государственных и муниципальных нужд" (далее - Закон).
Нормирование:  отсутствуют товары, соответствующие объекту закупки.
Начальная сумма цен единиц товара (НЦЕ) определяется посредством применения метода сопоставимых рыночных цен (анализа рынка), являющегося приоритетным. Методические рекомендации по применению методов определения начальной (максимальной) цены Договора утверждены приказом Министерства экономического развития Российской Федерации от 02.10.2013 № 567 «Об утверждении методических рекомендаций по применению методов определения начальной (максимальной) цены Договора, цены Договора, заключаемого с единственным поставщиком (подрядчиком, исполнителем)». В соответствии п. 24 ст. 22 Закона закупка проводится без определения объема поставки товара. Количество товара будет определяться на основании заявок Заказчика с учетом текущей потребности, оплата поставленного товара будет осуществляться по цене единицы товара, закрепленной в договоре по результатам закупки, исходя из количества фактически поставленного товара, в пределах установленной максимальной цены договора. Начальная цена единицы товара определяется и обосновывается в соответствии с требованиями статьи 22 Федерального закона от 05.04.2013 № 44-ФЗ «О контрактной системе в сфере закупок товаров, работ, услуг для обеспечения государственных и муниципальных нужд» (далее – Закон о контрактной системе), Приказа Минздрава России от 15.05.2020 № 450н «Об утверждении порядка определения начальной (максимальной) цены Договора, цены Договора, заключаемого с единственным поставщиком (подрядчиком, исполнителем), и начальной цены единицы товара, работы, услуги при осуществлении закупок медицинских изделий» На запросы были представлены ценовые предложения от 3-х Поставщиков. В качестве источника общедоступной информации о ценах товаров, работ, услуг заказчик использовал Реестр товаров для обеспечения нужд Санкт-Петербурга на II квартал 2026 года [дата размещения - 01.04.2026]. 
Максимальное значение цены Договора - 260560 (Двести шестьдесят тысяч пятьсот шестьдесят) рублей 38 копеек.
Начальная сумма цена единиц товара - 2130 (Две тысячи сто тридцать) рублей 56 копеек.
Начальная сумма цен единиц товара (Начальная цена единиц товара) включает в себя все расходы, необходимые для исполнения условий Договора, в том числе стоимость поставляемых товаров, гарантийные обязательства, накладные расходы, расходы на страхование, уплату таможенных пошлин, налогов, сборов и других обязательных платежей., расходы на выполнение гарантийных обязательств и другие обязательные платежи, которые Поставщик должен выплатить в связи с выполнением обязательств по Договору в соответствии с законодательством РФ.
Руководствуясь статьей 34. БК РФ, во исполнение п. 1 ч. 1 ст. 1 статьи 6 Закона с целью обеспечения результативности и эффективности осуществления закупок, исходя из необходимости достижения заданных результатов с использованием наименьшего объема средств (экономности) и достижения наилучшего результата с использованием определенного объема средств (результативности), заказчик устанавливает НЦЕ, исходя из наименьшей цены единицы товара и имеющегося у заказчика объема финансового обеспечения.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</si>
</sst>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0"/>
      <name val="Arial"/>
      <family val="2"/>
      <charset val="204"/>
    </font>
    <font>
      <sz val="10"/>
      <name val="Arial"/>
      <family val="2"/>
      <charset val="204"/>
    </font>
    <font>
      <sz val="11"/>
      <color indexed="8"/>
      <name val="Calibri"/>
      <family val="2"/>
      <charset val="204"/>
    </font>
    <font>
      <sz val="8"/>
      <name val="Arial"/>
      <family val="2"/>
      <charset val="204"/>
    </font>
    <font>
      <sz val="8"/>
      <name val="Times New Roman"/>
      <family val="1"/>
      <charset val="204"/>
    </font>
    <font>
      <b/>
      <sz val="8"/>
      <name val="Times New Roman"/>
      <family val="1"/>
      <charset val="204"/>
    </font>
    <font>
      <sz val="10"/>
      <name val="Times New Roman"/>
      <family val="1"/>
      <charset val="204"/>
    </font>
    <font>
      <sz val="9"/>
      <name val="Times New Roman"/>
      <family val="1"/>
      <charset val="204"/>
    </font>
    <font>
      <b/>
      <sz val="10"/>
      <name val="Times New Roman"/>
      <family val="1"/>
      <charset val="204"/>
    </font>
    <font>
      <b/>
      <sz val="10"/>
      <name val="Arial"/>
      <family val="2"/>
      <charset val="204"/>
    </font>
    <font>
      <sz val="9"/>
      <name val="Arial"/>
      <family val="2"/>
      <charset val="204"/>
    </font>
    <font>
      <sz val="10"/>
      <color theme="0"/>
      <name val="Times New Roman"/>
      <family val="1"/>
      <charset val="204"/>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3">
    <xf numFmtId="0" fontId="0" fillId="0" borderId="0"/>
    <xf numFmtId="0" fontId="2" fillId="0" borderId="0"/>
    <xf numFmtId="0" fontId="1" fillId="0" borderId="0"/>
  </cellStyleXfs>
  <cellXfs count="26">
    <xf numFmtId="0" fontId="0" fillId="0" borderId="0" xfId="0"/>
    <xf numFmtId="0" fontId="4" fillId="0" borderId="1" xfId="0" applyFont="1" applyBorder="1" applyAlignment="1">
      <alignment horizontal="center" vertical="center" wrapText="1"/>
    </xf>
    <xf numFmtId="0" fontId="4" fillId="0" borderId="1" xfId="2" applyFont="1" applyBorder="1" applyAlignment="1">
      <alignment horizontal="center" vertical="center" wrapText="1"/>
    </xf>
    <xf numFmtId="4" fontId="5" fillId="0" borderId="1" xfId="0" applyNumberFormat="1" applyFont="1" applyBorder="1" applyAlignment="1">
      <alignment horizontal="center" vertical="center" wrapText="1"/>
    </xf>
    <xf numFmtId="0" fontId="6" fillId="0" borderId="0" xfId="0" applyFont="1" applyAlignment="1">
      <alignment horizontal="center" vertical="center"/>
    </xf>
    <xf numFmtId="0" fontId="6" fillId="0" borderId="0" xfId="0" applyFont="1"/>
    <xf numFmtId="49" fontId="7"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0" fontId="6" fillId="0" borderId="1" xfId="0" applyFont="1" applyBorder="1"/>
    <xf numFmtId="0" fontId="6" fillId="0" borderId="0" xfId="0" applyFont="1" applyAlignment="1">
      <alignment horizontal="center"/>
    </xf>
    <xf numFmtId="49" fontId="7" fillId="0" borderId="1" xfId="0" applyNumberFormat="1" applyFont="1" applyBorder="1" applyAlignment="1">
      <alignment horizontal="left" vertical="center" wrapText="1"/>
    </xf>
    <xf numFmtId="4" fontId="7" fillId="0" borderId="1" xfId="0" applyNumberFormat="1" applyFont="1" applyBorder="1" applyAlignment="1">
      <alignment horizontal="center" vertical="center" wrapText="1"/>
    </xf>
    <xf numFmtId="0" fontId="8" fillId="0" borderId="1" xfId="0" applyFont="1" applyBorder="1" applyAlignment="1">
      <alignment horizontal="right" vertical="center"/>
    </xf>
    <xf numFmtId="0" fontId="9" fillId="0" borderId="1" xfId="0" applyFont="1" applyBorder="1" applyAlignment="1">
      <alignment horizontal="right" vertical="center"/>
    </xf>
    <xf numFmtId="4" fontId="8" fillId="0" borderId="1" xfId="0" applyNumberFormat="1" applyFont="1" applyBorder="1" applyAlignment="1">
      <alignment horizontal="center" vertical="center"/>
    </xf>
    <xf numFmtId="4" fontId="6" fillId="0" borderId="0" xfId="0" applyNumberFormat="1" applyFont="1" applyAlignment="1">
      <alignment horizontal="center" vertical="center"/>
    </xf>
    <xf numFmtId="0" fontId="7" fillId="0" borderId="2" xfId="0" applyFont="1" applyBorder="1" applyAlignment="1">
      <alignment vertical="top" wrapText="1"/>
    </xf>
    <xf numFmtId="0" fontId="10" fillId="0" borderId="2" xfId="0" applyFont="1" applyBorder="1" applyAlignment="1">
      <alignment vertical="top" wrapText="1"/>
    </xf>
    <xf numFmtId="0" fontId="10" fillId="0" borderId="2" xfId="0" applyFont="1" applyBorder="1" applyAlignment="1">
      <alignment wrapText="1"/>
    </xf>
    <xf numFmtId="4" fontId="6" fillId="0" borderId="0" xfId="0" applyNumberFormat="1" applyFont="1"/>
    <xf numFmtId="0" fontId="6" fillId="0" borderId="0" xfId="0" applyFont="1" applyBorder="1"/>
    <xf numFmtId="0" fontId="6" fillId="0" borderId="0" xfId="0" applyFont="1" applyBorder="1" applyAlignment="1">
      <alignment horizontal="center" vertical="center"/>
    </xf>
    <xf numFmtId="0" fontId="4" fillId="0" borderId="0" xfId="0" applyFont="1" applyBorder="1" applyAlignment="1">
      <alignment vertical="center" wrapText="1"/>
    </xf>
    <xf numFmtId="0" fontId="3" fillId="0" borderId="0" xfId="0" applyFont="1" applyAlignment="1">
      <alignment vertical="center" wrapText="1"/>
    </xf>
    <xf numFmtId="0" fontId="11" fillId="0" borderId="0" xfId="0" applyFont="1" applyAlignment="1">
      <alignment horizontal="center" vertical="center"/>
    </xf>
    <xf numFmtId="0" fontId="11" fillId="0" borderId="0" xfId="0" applyFont="1" applyAlignment="1">
      <alignment horizontal="center"/>
    </xf>
  </cellXfs>
  <cellStyles count="3">
    <cellStyle name="Обычный" xfId="0" builtinId="0"/>
    <cellStyle name="Обычный 2" xfId="2" xr:uid="{00000000-0005-0000-0000-000001000000}"/>
    <cellStyle name="Обычный 3"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2A46BD-CC48-47F6-9294-6BA42B9981BD}">
  <sheetPr>
    <pageSetUpPr fitToPage="1"/>
  </sheetPr>
  <dimension ref="A1:Y136"/>
  <sheetViews>
    <sheetView tabSelected="1" topLeftCell="A2" zoomScale="120" zoomScaleNormal="120" workbookViewId="0">
      <selection sqref="A1:U10"/>
    </sheetView>
  </sheetViews>
  <sheetFormatPr defaultRowHeight="12.75" x14ac:dyDescent="0.2"/>
  <cols>
    <col min="1" max="1" width="3.85546875" style="5" customWidth="1"/>
    <col min="2" max="2" width="31.7109375" style="8" customWidth="1"/>
    <col min="3" max="3" width="10.5703125" style="8" customWidth="1"/>
    <col min="4" max="4" width="10" style="8" customWidth="1"/>
    <col min="5" max="5" width="10.140625" style="8" customWidth="1"/>
    <col min="6" max="6" width="11.85546875" style="8" customWidth="1"/>
    <col min="7" max="7" width="8.85546875" style="8" customWidth="1"/>
    <col min="8" max="8" width="12.5703125" style="8" hidden="1" customWidth="1"/>
    <col min="9" max="9" width="17.7109375" style="5" customWidth="1"/>
    <col min="10" max="10" width="10.42578125" style="5" customWidth="1"/>
    <col min="11" max="11" width="10.85546875" style="5" customWidth="1"/>
    <col min="12" max="12" width="11.140625" style="5" customWidth="1"/>
    <col min="13" max="13" width="8" style="5" customWidth="1"/>
    <col min="14" max="14" width="9.140625" style="5"/>
    <col min="15" max="15" width="10.7109375" style="5" customWidth="1"/>
    <col min="16" max="16" width="10.140625" style="5" customWidth="1"/>
    <col min="17" max="17" width="11.42578125" style="5" customWidth="1"/>
    <col min="18" max="18" width="5.85546875" style="5" customWidth="1"/>
    <col min="19" max="19" width="10.7109375" style="5" customWidth="1"/>
    <col min="20" max="20" width="11.140625" style="5" customWidth="1"/>
    <col min="21" max="21" width="14.5703125" style="5" customWidth="1"/>
    <col min="22" max="22" width="15.5703125" style="4" customWidth="1"/>
    <col min="23" max="23" width="13.42578125" style="5" customWidth="1"/>
    <col min="24" max="16384" width="9.140625" style="5"/>
  </cols>
  <sheetData>
    <row r="1" spans="1:25" s="20" customFormat="1" ht="183" customHeight="1" x14ac:dyDescent="0.2">
      <c r="A1" s="22" t="s">
        <v>41</v>
      </c>
      <c r="B1" s="23"/>
      <c r="C1" s="23"/>
      <c r="D1" s="23"/>
      <c r="E1" s="23"/>
      <c r="F1" s="23"/>
      <c r="G1" s="23"/>
      <c r="H1" s="23"/>
      <c r="I1" s="23"/>
      <c r="J1" s="23"/>
      <c r="K1" s="23"/>
      <c r="L1" s="23"/>
      <c r="M1" s="23"/>
      <c r="N1" s="23"/>
      <c r="O1" s="23"/>
      <c r="P1" s="23"/>
      <c r="Q1" s="23"/>
      <c r="R1" s="23"/>
      <c r="S1" s="23"/>
      <c r="T1" s="23"/>
      <c r="U1" s="23"/>
      <c r="V1" s="21"/>
    </row>
    <row r="2" spans="1:25" ht="66.75" customHeight="1" x14ac:dyDescent="0.2">
      <c r="A2" s="1" t="s">
        <v>0</v>
      </c>
      <c r="B2" s="1" t="s">
        <v>12</v>
      </c>
      <c r="C2" s="1" t="s">
        <v>13</v>
      </c>
      <c r="D2" s="1" t="s">
        <v>14</v>
      </c>
      <c r="E2" s="1" t="s">
        <v>15</v>
      </c>
      <c r="F2" s="1" t="s">
        <v>16</v>
      </c>
      <c r="G2" s="1" t="s">
        <v>1</v>
      </c>
      <c r="H2" s="1" t="s">
        <v>2</v>
      </c>
      <c r="I2" s="1" t="s">
        <v>17</v>
      </c>
      <c r="J2" s="2" t="s">
        <v>18</v>
      </c>
      <c r="K2" s="2" t="s">
        <v>19</v>
      </c>
      <c r="L2" s="2" t="s">
        <v>20</v>
      </c>
      <c r="M2" s="1" t="s">
        <v>3</v>
      </c>
      <c r="N2" s="1" t="s">
        <v>4</v>
      </c>
      <c r="O2" s="1" t="s">
        <v>21</v>
      </c>
      <c r="P2" s="1" t="s">
        <v>5</v>
      </c>
      <c r="Q2" s="1" t="s">
        <v>10</v>
      </c>
      <c r="R2" s="1" t="s">
        <v>22</v>
      </c>
      <c r="S2" s="1" t="s">
        <v>7</v>
      </c>
      <c r="T2" s="1" t="s">
        <v>8</v>
      </c>
      <c r="U2" s="3" t="s">
        <v>9</v>
      </c>
    </row>
    <row r="3" spans="1:25" ht="12.75" customHeight="1" x14ac:dyDescent="0.2">
      <c r="A3" s="6">
        <v>1</v>
      </c>
      <c r="B3" s="6">
        <v>2</v>
      </c>
      <c r="C3" s="6">
        <v>3</v>
      </c>
      <c r="D3" s="7">
        <v>4</v>
      </c>
      <c r="E3" s="6">
        <v>5</v>
      </c>
      <c r="F3" s="6">
        <v>6</v>
      </c>
      <c r="G3" s="6">
        <v>7</v>
      </c>
      <c r="I3" s="6">
        <v>8</v>
      </c>
      <c r="J3" s="6">
        <v>9</v>
      </c>
      <c r="K3" s="6">
        <v>10</v>
      </c>
      <c r="L3" s="6">
        <v>11</v>
      </c>
      <c r="M3" s="6">
        <v>12</v>
      </c>
      <c r="N3" s="6">
        <v>13</v>
      </c>
      <c r="O3" s="6">
        <v>14</v>
      </c>
      <c r="P3" s="6">
        <v>15</v>
      </c>
      <c r="Q3" s="6">
        <v>16</v>
      </c>
      <c r="R3" s="6">
        <v>17</v>
      </c>
      <c r="S3" s="6">
        <v>18</v>
      </c>
      <c r="T3" s="6" t="s">
        <v>23</v>
      </c>
      <c r="U3" s="6" t="s">
        <v>24</v>
      </c>
      <c r="W3" s="9"/>
      <c r="X3" s="9"/>
      <c r="Y3" s="9"/>
    </row>
    <row r="4" spans="1:25" ht="24.75" customHeight="1" x14ac:dyDescent="0.2">
      <c r="A4" s="7">
        <v>1</v>
      </c>
      <c r="B4" s="10" t="s">
        <v>25</v>
      </c>
      <c r="C4" s="6" t="s">
        <v>26</v>
      </c>
      <c r="D4" s="6" t="s">
        <v>27</v>
      </c>
      <c r="E4" s="6" t="s">
        <v>28</v>
      </c>
      <c r="F4" s="7" t="s">
        <v>29</v>
      </c>
      <c r="G4" s="6" t="s">
        <v>30</v>
      </c>
      <c r="H4" s="7">
        <v>1</v>
      </c>
      <c r="I4" s="11">
        <v>1011.17</v>
      </c>
      <c r="J4" s="11">
        <f>V4-(V4*10/110)</f>
        <v>1554.5454545454545</v>
      </c>
      <c r="K4" s="11">
        <f t="shared" ref="K4:L9" si="0">W4-(W4*10/110)</f>
        <v>1445.4545454545455</v>
      </c>
      <c r="L4" s="11">
        <f t="shared" si="0"/>
        <v>1527.4545454545455</v>
      </c>
      <c r="M4" s="6" t="s">
        <v>31</v>
      </c>
      <c r="N4" s="11">
        <f t="shared" ref="N4:N5" si="1">SUM(I4:L4)/M4</f>
        <v>1384.6561363636365</v>
      </c>
      <c r="O4" s="11">
        <f t="shared" ref="O4:O5" si="2">STDEV(I4:L4)</f>
        <v>253.27330868385309</v>
      </c>
      <c r="P4" s="11">
        <f t="shared" ref="P4:P9" si="3">O4/N4*100</f>
        <v>18.291422832891616</v>
      </c>
      <c r="Q4" s="6">
        <f t="shared" ref="Q4:Q5" si="4">((H4/4)*(SUM(I4:L4)))</f>
        <v>1384.6561363636365</v>
      </c>
      <c r="R4" s="6" t="s">
        <v>11</v>
      </c>
      <c r="S4" s="6">
        <f t="shared" ref="S4:S9" si="5">(Q4+Q4/100*R4)*H4</f>
        <v>1523.1217500000002</v>
      </c>
      <c r="T4" s="11">
        <f t="shared" ref="T4:T5" si="6">ROUND((MIN(I4:L4)/100*(100+R4)),2)</f>
        <v>1112.29</v>
      </c>
      <c r="U4" s="11">
        <f t="shared" ref="U4:U9" si="7">H4*T4</f>
        <v>1112.29</v>
      </c>
      <c r="V4" s="24">
        <v>1710</v>
      </c>
      <c r="W4" s="24">
        <v>1590</v>
      </c>
      <c r="X4" s="24">
        <v>1680.2</v>
      </c>
      <c r="Y4" s="25"/>
    </row>
    <row r="5" spans="1:25" ht="24.75" customHeight="1" x14ac:dyDescent="0.2">
      <c r="A5" s="7">
        <v>2</v>
      </c>
      <c r="B5" s="10" t="s">
        <v>25</v>
      </c>
      <c r="C5" s="6" t="s">
        <v>26</v>
      </c>
      <c r="D5" s="6" t="s">
        <v>27</v>
      </c>
      <c r="E5" s="6" t="s">
        <v>32</v>
      </c>
      <c r="F5" s="7" t="s">
        <v>29</v>
      </c>
      <c r="G5" s="6" t="s">
        <v>30</v>
      </c>
      <c r="H5" s="7">
        <v>1</v>
      </c>
      <c r="I5" s="11">
        <v>250.245</v>
      </c>
      <c r="J5" s="11">
        <f t="shared" ref="J5:J9" si="8">V5-(V5*10/110)</f>
        <v>362.36363636363637</v>
      </c>
      <c r="K5" s="11">
        <f t="shared" si="0"/>
        <v>345.45454545454544</v>
      </c>
      <c r="L5" s="11">
        <f t="shared" si="0"/>
        <v>390.90909090909088</v>
      </c>
      <c r="M5" s="6" t="s">
        <v>31</v>
      </c>
      <c r="N5" s="11">
        <f t="shared" si="1"/>
        <v>337.24306818181822</v>
      </c>
      <c r="O5" s="11">
        <f t="shared" si="2"/>
        <v>60.956752886808218</v>
      </c>
      <c r="P5" s="11">
        <f t="shared" si="3"/>
        <v>18.075020256293168</v>
      </c>
      <c r="Q5" s="6">
        <f t="shared" si="4"/>
        <v>337.24306818181822</v>
      </c>
      <c r="R5" s="6" t="s">
        <v>11</v>
      </c>
      <c r="S5" s="6">
        <f t="shared" si="5"/>
        <v>370.96737500000006</v>
      </c>
      <c r="T5" s="11">
        <f t="shared" si="6"/>
        <v>275.27</v>
      </c>
      <c r="U5" s="11">
        <f t="shared" si="7"/>
        <v>275.27</v>
      </c>
      <c r="V5" s="24">
        <v>398.6</v>
      </c>
      <c r="W5" s="24">
        <v>380</v>
      </c>
      <c r="X5" s="24">
        <v>430</v>
      </c>
      <c r="Y5" s="25"/>
    </row>
    <row r="6" spans="1:25" ht="37.5" customHeight="1" x14ac:dyDescent="0.2">
      <c r="A6" s="7">
        <v>3</v>
      </c>
      <c r="B6" s="10" t="s">
        <v>39</v>
      </c>
      <c r="C6" s="6"/>
      <c r="D6" s="6" t="s">
        <v>27</v>
      </c>
      <c r="E6" s="6"/>
      <c r="F6" s="7"/>
      <c r="G6" s="6" t="s">
        <v>40</v>
      </c>
      <c r="H6" s="7">
        <v>1</v>
      </c>
      <c r="I6" s="11"/>
      <c r="J6" s="11">
        <f t="shared" si="8"/>
        <v>271.4545454545455</v>
      </c>
      <c r="K6" s="11">
        <f t="shared" si="0"/>
        <v>259.09090909090907</v>
      </c>
      <c r="L6" s="11">
        <f t="shared" si="0"/>
        <v>290.90909090909093</v>
      </c>
      <c r="M6" s="6">
        <v>3</v>
      </c>
      <c r="N6" s="11">
        <f>SUM(J6:L6)/M6</f>
        <v>273.81818181818181</v>
      </c>
      <c r="O6" s="11">
        <f t="shared" ref="O6:O9" si="9">STDEV(J6:L6)</f>
        <v>16.040238657774012</v>
      </c>
      <c r="P6" s="11">
        <f t="shared" si="3"/>
        <v>5.8579888856412392</v>
      </c>
      <c r="Q6" s="6">
        <f t="shared" ref="Q6:Q7" si="10">ROUND((SUM(J6:L6)/M6),2)</f>
        <v>273.82</v>
      </c>
      <c r="R6" s="6" t="s">
        <v>11</v>
      </c>
      <c r="S6" s="6">
        <f t="shared" si="5"/>
        <v>301.202</v>
      </c>
      <c r="T6" s="11">
        <f t="shared" ref="T6:T9" si="11">ROUND((MIN(J6:L6)/100*(100+R6)),2)</f>
        <v>285</v>
      </c>
      <c r="U6" s="11">
        <f t="shared" si="7"/>
        <v>285</v>
      </c>
      <c r="V6" s="24">
        <v>298.60000000000002</v>
      </c>
      <c r="W6" s="24">
        <v>285</v>
      </c>
      <c r="X6" s="24">
        <v>320</v>
      </c>
      <c r="Y6" s="25"/>
    </row>
    <row r="7" spans="1:25" ht="24.75" customHeight="1" x14ac:dyDescent="0.2">
      <c r="A7" s="7">
        <v>4</v>
      </c>
      <c r="B7" s="10" t="s">
        <v>33</v>
      </c>
      <c r="C7" s="6" t="s">
        <v>34</v>
      </c>
      <c r="D7" s="6" t="s">
        <v>27</v>
      </c>
      <c r="E7" s="6"/>
      <c r="F7" s="7" t="s">
        <v>35</v>
      </c>
      <c r="G7" s="6" t="s">
        <v>30</v>
      </c>
      <c r="H7" s="7">
        <v>1</v>
      </c>
      <c r="I7" s="11"/>
      <c r="J7" s="11">
        <f t="shared" si="8"/>
        <v>151.63636363636365</v>
      </c>
      <c r="K7" s="11">
        <f t="shared" si="0"/>
        <v>127.27272727272728</v>
      </c>
      <c r="L7" s="11">
        <f t="shared" si="0"/>
        <v>145.18181818181816</v>
      </c>
      <c r="M7" s="6">
        <v>3</v>
      </c>
      <c r="N7" s="11">
        <f t="shared" ref="N7" si="12">SUM(J7:L7)/M7</f>
        <v>141.36363636363637</v>
      </c>
      <c r="O7" s="11">
        <f t="shared" si="9"/>
        <v>12.62262169727021</v>
      </c>
      <c r="P7" s="11">
        <f t="shared" si="3"/>
        <v>8.9291857665577048</v>
      </c>
      <c r="Q7" s="6">
        <f t="shared" si="10"/>
        <v>141.36000000000001</v>
      </c>
      <c r="R7" s="6" t="s">
        <v>11</v>
      </c>
      <c r="S7" s="6">
        <f t="shared" si="5"/>
        <v>155.49600000000001</v>
      </c>
      <c r="T7" s="11">
        <f t="shared" si="11"/>
        <v>140</v>
      </c>
      <c r="U7" s="11">
        <f t="shared" si="7"/>
        <v>140</v>
      </c>
      <c r="V7" s="24">
        <v>166.8</v>
      </c>
      <c r="W7" s="24">
        <v>140</v>
      </c>
      <c r="X7" s="24">
        <v>159.69999999999999</v>
      </c>
      <c r="Y7" s="25"/>
    </row>
    <row r="8" spans="1:25" ht="39" customHeight="1" x14ac:dyDescent="0.2">
      <c r="A8" s="7">
        <v>5</v>
      </c>
      <c r="B8" s="10" t="s">
        <v>39</v>
      </c>
      <c r="C8" s="6"/>
      <c r="D8" s="6" t="s">
        <v>27</v>
      </c>
      <c r="E8" s="6"/>
      <c r="F8" s="7" t="s">
        <v>36</v>
      </c>
      <c r="G8" s="6" t="s">
        <v>37</v>
      </c>
      <c r="H8" s="7">
        <v>1</v>
      </c>
      <c r="I8" s="11"/>
      <c r="J8" s="11">
        <f t="shared" si="8"/>
        <v>151.68181818181819</v>
      </c>
      <c r="K8" s="11">
        <f t="shared" si="0"/>
        <v>136.36363636363637</v>
      </c>
      <c r="L8" s="11">
        <f t="shared" si="0"/>
        <v>159.63636363636363</v>
      </c>
      <c r="M8" s="6">
        <v>3</v>
      </c>
      <c r="N8" s="11">
        <f>SUM(J8:L8)/M8</f>
        <v>149.22727272727272</v>
      </c>
      <c r="O8" s="11">
        <f t="shared" si="9"/>
        <v>11.828928680104891</v>
      </c>
      <c r="P8" s="11">
        <f t="shared" si="3"/>
        <v>7.926787418894536</v>
      </c>
      <c r="Q8" s="6">
        <f>ROUND((SUM(J8:L8)/M8),2)</f>
        <v>149.22999999999999</v>
      </c>
      <c r="R8" s="6" t="s">
        <v>11</v>
      </c>
      <c r="S8" s="6">
        <f t="shared" si="5"/>
        <v>164.15299999999999</v>
      </c>
      <c r="T8" s="11">
        <f t="shared" si="11"/>
        <v>150</v>
      </c>
      <c r="U8" s="11">
        <f t="shared" si="7"/>
        <v>150</v>
      </c>
      <c r="V8" s="24">
        <v>166.85</v>
      </c>
      <c r="W8" s="24">
        <v>150</v>
      </c>
      <c r="X8" s="24">
        <v>175.6</v>
      </c>
      <c r="Y8" s="25"/>
    </row>
    <row r="9" spans="1:25" ht="42.75" customHeight="1" x14ac:dyDescent="0.2">
      <c r="A9" s="7">
        <v>6</v>
      </c>
      <c r="B9" s="10" t="s">
        <v>39</v>
      </c>
      <c r="C9" s="6"/>
      <c r="D9" s="6" t="s">
        <v>27</v>
      </c>
      <c r="E9" s="6"/>
      <c r="F9" s="7" t="s">
        <v>36</v>
      </c>
      <c r="G9" s="6" t="s">
        <v>37</v>
      </c>
      <c r="H9" s="7">
        <v>1</v>
      </c>
      <c r="I9" s="11"/>
      <c r="J9" s="11">
        <f t="shared" si="8"/>
        <v>159.45454545454547</v>
      </c>
      <c r="K9" s="11">
        <f t="shared" si="0"/>
        <v>152.72727272727272</v>
      </c>
      <c r="L9" s="11">
        <f t="shared" si="0"/>
        <v>164.09090909090909</v>
      </c>
      <c r="M9" s="6">
        <v>3</v>
      </c>
      <c r="N9" s="11">
        <f>SUM(J9:L9)/M9</f>
        <v>158.75757575757575</v>
      </c>
      <c r="O9" s="11">
        <f t="shared" si="9"/>
        <v>5.7137888410502411</v>
      </c>
      <c r="P9" s="11">
        <f t="shared" si="3"/>
        <v>3.5990653131257488</v>
      </c>
      <c r="Q9" s="6">
        <f>ROUND((SUM(J9:L9)/M9),2)</f>
        <v>158.76</v>
      </c>
      <c r="R9" s="6" t="s">
        <v>11</v>
      </c>
      <c r="S9" s="6">
        <f t="shared" si="5"/>
        <v>174.636</v>
      </c>
      <c r="T9" s="11">
        <f t="shared" si="11"/>
        <v>168</v>
      </c>
      <c r="U9" s="11">
        <f t="shared" si="7"/>
        <v>168</v>
      </c>
      <c r="V9" s="24">
        <v>175.4</v>
      </c>
      <c r="W9" s="24">
        <v>168</v>
      </c>
      <c r="X9" s="24">
        <v>180.5</v>
      </c>
      <c r="Y9" s="25"/>
    </row>
    <row r="10" spans="1:25" ht="12" customHeight="1" x14ac:dyDescent="0.2">
      <c r="A10" s="12" t="s">
        <v>6</v>
      </c>
      <c r="B10" s="13"/>
      <c r="C10" s="13"/>
      <c r="D10" s="13"/>
      <c r="E10" s="13"/>
      <c r="F10" s="13"/>
      <c r="G10" s="13"/>
      <c r="H10" s="13"/>
      <c r="I10" s="13"/>
      <c r="J10" s="13"/>
      <c r="K10" s="13"/>
      <c r="L10" s="13"/>
      <c r="M10" s="13"/>
      <c r="N10" s="13"/>
      <c r="O10" s="13"/>
      <c r="P10" s="13"/>
      <c r="Q10" s="13"/>
      <c r="R10" s="13"/>
      <c r="S10" s="13"/>
      <c r="T10" s="13"/>
      <c r="U10" s="14">
        <f>SUM(U4:U9)</f>
        <v>2130.56</v>
      </c>
      <c r="W10" s="15"/>
    </row>
    <row r="11" spans="1:25" ht="0.75" hidden="1" customHeight="1" x14ac:dyDescent="0.2">
      <c r="A11" s="16" t="s">
        <v>38</v>
      </c>
      <c r="B11" s="17"/>
      <c r="C11" s="17"/>
      <c r="D11" s="17"/>
      <c r="E11" s="17"/>
      <c r="F11" s="17"/>
      <c r="G11" s="17"/>
      <c r="H11" s="17"/>
      <c r="I11" s="17"/>
      <c r="J11" s="17"/>
      <c r="K11" s="17"/>
      <c r="L11" s="17"/>
      <c r="M11" s="17"/>
      <c r="N11" s="17"/>
      <c r="O11" s="17"/>
      <c r="P11" s="17"/>
      <c r="Q11" s="17"/>
      <c r="R11" s="17"/>
      <c r="S11" s="17"/>
      <c r="T11" s="17"/>
      <c r="U11" s="18"/>
    </row>
    <row r="12" spans="1:25" ht="11.25" customHeight="1" x14ac:dyDescent="0.2">
      <c r="B12" s="5"/>
      <c r="C12" s="5"/>
      <c r="D12" s="5"/>
      <c r="E12" s="5"/>
      <c r="F12" s="5"/>
      <c r="G12" s="5"/>
      <c r="H12" s="5"/>
    </row>
    <row r="13" spans="1:25" x14ac:dyDescent="0.2">
      <c r="B13" s="5"/>
      <c r="C13" s="5"/>
      <c r="D13" s="5"/>
      <c r="E13" s="5"/>
      <c r="F13" s="5"/>
      <c r="G13" s="5"/>
      <c r="H13" s="5"/>
    </row>
    <row r="14" spans="1:25" x14ac:dyDescent="0.2">
      <c r="B14" s="5"/>
      <c r="C14" s="5"/>
      <c r="D14" s="5"/>
      <c r="E14" s="5"/>
      <c r="F14" s="5"/>
      <c r="G14" s="5"/>
      <c r="H14" s="5"/>
      <c r="W14" s="19"/>
    </row>
    <row r="15" spans="1:25" x14ac:dyDescent="0.2">
      <c r="B15" s="5"/>
      <c r="C15" s="5"/>
      <c r="D15" s="5"/>
      <c r="E15" s="5"/>
      <c r="F15" s="5"/>
      <c r="G15" s="5"/>
      <c r="H15" s="5"/>
      <c r="U15" s="19"/>
    </row>
    <row r="16" spans="1:25" x14ac:dyDescent="0.2">
      <c r="B16" s="5"/>
      <c r="C16" s="5"/>
      <c r="D16" s="5"/>
      <c r="E16" s="5"/>
      <c r="F16" s="5"/>
      <c r="G16" s="5"/>
      <c r="H16" s="5"/>
    </row>
    <row r="17" spans="2:21" x14ac:dyDescent="0.2">
      <c r="B17" s="5"/>
      <c r="C17" s="5"/>
      <c r="D17" s="5"/>
      <c r="E17" s="5"/>
      <c r="F17" s="5"/>
      <c r="G17" s="5"/>
      <c r="H17" s="5"/>
      <c r="U17" s="19"/>
    </row>
    <row r="18" spans="2:21" x14ac:dyDescent="0.2">
      <c r="B18" s="5"/>
      <c r="C18" s="5"/>
      <c r="D18" s="5"/>
      <c r="E18" s="5"/>
      <c r="F18" s="5"/>
      <c r="G18" s="5"/>
      <c r="H18" s="5"/>
    </row>
    <row r="19" spans="2:21" x14ac:dyDescent="0.2">
      <c r="B19" s="5"/>
      <c r="C19" s="5"/>
      <c r="D19" s="5"/>
      <c r="E19" s="5"/>
      <c r="F19" s="5"/>
      <c r="G19" s="5"/>
      <c r="H19" s="5"/>
    </row>
    <row r="20" spans="2:21" x14ac:dyDescent="0.2">
      <c r="B20" s="5"/>
      <c r="C20" s="5"/>
      <c r="D20" s="5"/>
      <c r="E20" s="5"/>
      <c r="F20" s="5"/>
      <c r="G20" s="5"/>
      <c r="H20" s="5"/>
    </row>
    <row r="21" spans="2:21" x14ac:dyDescent="0.2">
      <c r="B21" s="5"/>
      <c r="C21" s="5"/>
      <c r="D21" s="5"/>
      <c r="E21" s="5"/>
      <c r="F21" s="5"/>
      <c r="G21" s="5"/>
      <c r="H21" s="5"/>
    </row>
    <row r="22" spans="2:21" x14ac:dyDescent="0.2">
      <c r="B22" s="5"/>
      <c r="C22" s="5"/>
      <c r="D22" s="5"/>
      <c r="E22" s="5"/>
      <c r="F22" s="5"/>
      <c r="G22" s="5"/>
      <c r="H22" s="5"/>
    </row>
    <row r="23" spans="2:21" x14ac:dyDescent="0.2">
      <c r="B23" s="5"/>
      <c r="C23" s="5"/>
      <c r="D23" s="5"/>
      <c r="E23" s="5"/>
      <c r="F23" s="5"/>
      <c r="G23" s="5"/>
      <c r="H23" s="5"/>
    </row>
    <row r="24" spans="2:21" x14ac:dyDescent="0.2">
      <c r="B24" s="5"/>
      <c r="C24" s="5"/>
      <c r="D24" s="5"/>
      <c r="E24" s="5"/>
      <c r="F24" s="5"/>
      <c r="G24" s="5"/>
      <c r="H24" s="5"/>
    </row>
    <row r="25" spans="2:21" x14ac:dyDescent="0.2">
      <c r="B25" s="5"/>
      <c r="C25" s="5"/>
      <c r="D25" s="5"/>
      <c r="E25" s="5"/>
      <c r="F25" s="5"/>
      <c r="G25" s="5"/>
      <c r="H25" s="5"/>
    </row>
    <row r="26" spans="2:21" x14ac:dyDescent="0.2">
      <c r="B26" s="5"/>
      <c r="C26" s="5"/>
      <c r="D26" s="5"/>
      <c r="E26" s="5"/>
      <c r="F26" s="5"/>
      <c r="G26" s="5"/>
      <c r="H26" s="5"/>
    </row>
    <row r="27" spans="2:21" x14ac:dyDescent="0.2">
      <c r="B27" s="5"/>
      <c r="C27" s="5"/>
      <c r="D27" s="5"/>
      <c r="E27" s="5"/>
      <c r="F27" s="5"/>
      <c r="G27" s="5"/>
      <c r="H27" s="5"/>
    </row>
    <row r="28" spans="2:21" x14ac:dyDescent="0.2">
      <c r="B28" s="5"/>
      <c r="C28" s="5"/>
      <c r="D28" s="5"/>
      <c r="E28" s="5"/>
      <c r="F28" s="5"/>
      <c r="G28" s="5"/>
      <c r="H28" s="5"/>
    </row>
    <row r="29" spans="2:21" x14ac:dyDescent="0.2">
      <c r="B29" s="5"/>
      <c r="C29" s="5"/>
      <c r="D29" s="5"/>
      <c r="E29" s="5"/>
      <c r="F29" s="5"/>
      <c r="G29" s="5"/>
      <c r="H29" s="5"/>
    </row>
    <row r="30" spans="2:21" x14ac:dyDescent="0.2">
      <c r="B30" s="5"/>
      <c r="C30" s="5"/>
      <c r="D30" s="5"/>
      <c r="E30" s="5"/>
      <c r="F30" s="5"/>
      <c r="G30" s="5"/>
      <c r="H30" s="5"/>
    </row>
    <row r="31" spans="2:21" x14ac:dyDescent="0.2">
      <c r="B31" s="5"/>
      <c r="C31" s="5"/>
      <c r="D31" s="5"/>
      <c r="E31" s="5"/>
      <c r="F31" s="5"/>
      <c r="G31" s="5"/>
      <c r="H31" s="5"/>
    </row>
    <row r="32" spans="2:21" x14ac:dyDescent="0.2">
      <c r="B32" s="5"/>
      <c r="C32" s="5"/>
      <c r="D32" s="5"/>
      <c r="E32" s="5"/>
      <c r="F32" s="5"/>
      <c r="G32" s="5"/>
      <c r="H32" s="5"/>
    </row>
    <row r="33" spans="2:8" x14ac:dyDescent="0.2">
      <c r="B33" s="5"/>
      <c r="C33" s="5"/>
      <c r="D33" s="5"/>
      <c r="E33" s="5"/>
      <c r="F33" s="5"/>
      <c r="G33" s="5"/>
      <c r="H33" s="5"/>
    </row>
    <row r="34" spans="2:8" x14ac:dyDescent="0.2">
      <c r="B34" s="5"/>
      <c r="C34" s="5"/>
      <c r="D34" s="5"/>
      <c r="E34" s="5"/>
      <c r="F34" s="5"/>
      <c r="G34" s="5"/>
      <c r="H34" s="5"/>
    </row>
    <row r="35" spans="2:8" x14ac:dyDescent="0.2">
      <c r="B35" s="5"/>
      <c r="C35" s="5"/>
      <c r="D35" s="5"/>
      <c r="E35" s="5"/>
      <c r="F35" s="5"/>
      <c r="G35" s="5"/>
      <c r="H35" s="5"/>
    </row>
    <row r="36" spans="2:8" x14ac:dyDescent="0.2">
      <c r="B36" s="5"/>
      <c r="C36" s="5"/>
      <c r="D36" s="5"/>
      <c r="E36" s="5"/>
      <c r="F36" s="5"/>
      <c r="G36" s="5"/>
      <c r="H36" s="5"/>
    </row>
    <row r="37" spans="2:8" x14ac:dyDescent="0.2">
      <c r="B37" s="5"/>
      <c r="C37" s="5"/>
      <c r="D37" s="5"/>
      <c r="E37" s="5"/>
      <c r="F37" s="5"/>
      <c r="G37" s="5"/>
      <c r="H37" s="5"/>
    </row>
    <row r="38" spans="2:8" x14ac:dyDescent="0.2">
      <c r="B38" s="5"/>
      <c r="C38" s="5"/>
      <c r="D38" s="5"/>
      <c r="E38" s="5"/>
      <c r="F38" s="5"/>
      <c r="G38" s="5"/>
      <c r="H38" s="5"/>
    </row>
    <row r="39" spans="2:8" x14ac:dyDescent="0.2">
      <c r="B39" s="5"/>
      <c r="C39" s="5"/>
      <c r="D39" s="5"/>
      <c r="E39" s="5"/>
      <c r="F39" s="5"/>
      <c r="G39" s="5"/>
      <c r="H39" s="5"/>
    </row>
    <row r="40" spans="2:8" x14ac:dyDescent="0.2">
      <c r="B40" s="5"/>
      <c r="C40" s="5"/>
      <c r="D40" s="5"/>
      <c r="E40" s="5"/>
      <c r="F40" s="5"/>
      <c r="G40" s="5"/>
      <c r="H40" s="5"/>
    </row>
    <row r="41" spans="2:8" x14ac:dyDescent="0.2">
      <c r="B41" s="5"/>
      <c r="C41" s="5"/>
      <c r="D41" s="5"/>
      <c r="E41" s="5"/>
      <c r="F41" s="5"/>
      <c r="G41" s="5"/>
      <c r="H41" s="5"/>
    </row>
    <row r="42" spans="2:8" x14ac:dyDescent="0.2">
      <c r="B42" s="5"/>
      <c r="C42" s="5"/>
      <c r="D42" s="5"/>
      <c r="E42" s="5"/>
      <c r="F42" s="5"/>
      <c r="G42" s="5"/>
      <c r="H42" s="5"/>
    </row>
    <row r="43" spans="2:8" x14ac:dyDescent="0.2">
      <c r="B43" s="5"/>
      <c r="C43" s="5"/>
      <c r="D43" s="5"/>
      <c r="E43" s="5"/>
      <c r="F43" s="5"/>
      <c r="G43" s="5"/>
      <c r="H43" s="5"/>
    </row>
    <row r="44" spans="2:8" x14ac:dyDescent="0.2">
      <c r="B44" s="5"/>
      <c r="C44" s="5"/>
      <c r="D44" s="5"/>
      <c r="E44" s="5"/>
      <c r="F44" s="5"/>
      <c r="G44" s="5"/>
      <c r="H44" s="5"/>
    </row>
    <row r="45" spans="2:8" x14ac:dyDescent="0.2">
      <c r="B45" s="5"/>
      <c r="C45" s="5"/>
      <c r="D45" s="5"/>
      <c r="E45" s="5"/>
      <c r="F45" s="5"/>
      <c r="G45" s="5"/>
      <c r="H45" s="5"/>
    </row>
    <row r="46" spans="2:8" x14ac:dyDescent="0.2">
      <c r="B46" s="5"/>
      <c r="C46" s="5"/>
      <c r="D46" s="5"/>
      <c r="E46" s="5"/>
      <c r="F46" s="5"/>
      <c r="G46" s="5"/>
      <c r="H46" s="5"/>
    </row>
    <row r="47" spans="2:8" x14ac:dyDescent="0.2">
      <c r="B47" s="5"/>
      <c r="C47" s="5"/>
      <c r="D47" s="5"/>
      <c r="E47" s="5"/>
      <c r="F47" s="5"/>
      <c r="G47" s="5"/>
      <c r="H47" s="5"/>
    </row>
    <row r="48" spans="2:8" x14ac:dyDescent="0.2">
      <c r="B48" s="5"/>
      <c r="C48" s="5"/>
      <c r="D48" s="5"/>
      <c r="E48" s="5"/>
      <c r="F48" s="5"/>
      <c r="G48" s="5"/>
      <c r="H48" s="5"/>
    </row>
    <row r="49" spans="2:8" x14ac:dyDescent="0.2">
      <c r="B49" s="5"/>
      <c r="C49" s="5"/>
      <c r="D49" s="5"/>
      <c r="E49" s="5"/>
      <c r="F49" s="5"/>
      <c r="G49" s="5"/>
      <c r="H49" s="5"/>
    </row>
    <row r="50" spans="2:8" x14ac:dyDescent="0.2">
      <c r="B50" s="5"/>
      <c r="C50" s="5"/>
      <c r="D50" s="5"/>
      <c r="E50" s="5"/>
      <c r="F50" s="5"/>
      <c r="G50" s="5"/>
      <c r="H50" s="5"/>
    </row>
    <row r="51" spans="2:8" x14ac:dyDescent="0.2">
      <c r="B51" s="5"/>
      <c r="C51" s="5"/>
      <c r="D51" s="5"/>
      <c r="E51" s="5"/>
      <c r="F51" s="5"/>
      <c r="G51" s="5"/>
      <c r="H51" s="5"/>
    </row>
    <row r="52" spans="2:8" x14ac:dyDescent="0.2">
      <c r="B52" s="5"/>
      <c r="C52" s="5"/>
      <c r="D52" s="5"/>
      <c r="E52" s="5"/>
      <c r="F52" s="5"/>
      <c r="G52" s="5"/>
      <c r="H52" s="5"/>
    </row>
    <row r="53" spans="2:8" x14ac:dyDescent="0.2">
      <c r="B53" s="5"/>
      <c r="C53" s="5"/>
      <c r="D53" s="5"/>
      <c r="E53" s="5"/>
      <c r="F53" s="5"/>
      <c r="G53" s="5"/>
      <c r="H53" s="5"/>
    </row>
    <row r="54" spans="2:8" x14ac:dyDescent="0.2">
      <c r="B54" s="5"/>
      <c r="C54" s="5"/>
      <c r="D54" s="5"/>
      <c r="E54" s="5"/>
      <c r="F54" s="5"/>
      <c r="G54" s="5"/>
      <c r="H54" s="5"/>
    </row>
    <row r="55" spans="2:8" x14ac:dyDescent="0.2">
      <c r="B55" s="5"/>
      <c r="C55" s="5"/>
      <c r="D55" s="5"/>
      <c r="E55" s="5"/>
      <c r="F55" s="5"/>
      <c r="G55" s="5"/>
      <c r="H55" s="5"/>
    </row>
    <row r="56" spans="2:8" x14ac:dyDescent="0.2">
      <c r="B56" s="5"/>
      <c r="C56" s="5"/>
      <c r="D56" s="5"/>
      <c r="E56" s="5"/>
      <c r="F56" s="5"/>
      <c r="G56" s="5"/>
      <c r="H56" s="5"/>
    </row>
    <row r="57" spans="2:8" x14ac:dyDescent="0.2">
      <c r="B57" s="5"/>
      <c r="C57" s="5"/>
      <c r="D57" s="5"/>
      <c r="E57" s="5"/>
      <c r="F57" s="5"/>
      <c r="G57" s="5"/>
      <c r="H57" s="5"/>
    </row>
    <row r="58" spans="2:8" x14ac:dyDescent="0.2">
      <c r="B58" s="5"/>
      <c r="C58" s="5"/>
      <c r="D58" s="5"/>
      <c r="E58" s="5"/>
      <c r="F58" s="5"/>
      <c r="G58" s="5"/>
      <c r="H58" s="5"/>
    </row>
    <row r="59" spans="2:8" x14ac:dyDescent="0.2">
      <c r="B59" s="5"/>
      <c r="C59" s="5"/>
      <c r="D59" s="5"/>
      <c r="E59" s="5"/>
      <c r="F59" s="5"/>
      <c r="G59" s="5"/>
      <c r="H59" s="5"/>
    </row>
    <row r="60" spans="2:8" x14ac:dyDescent="0.2">
      <c r="B60" s="5"/>
      <c r="C60" s="5"/>
      <c r="D60" s="5"/>
      <c r="E60" s="5"/>
      <c r="F60" s="5"/>
      <c r="G60" s="5"/>
      <c r="H60" s="5"/>
    </row>
    <row r="61" spans="2:8" x14ac:dyDescent="0.2">
      <c r="B61" s="5"/>
      <c r="C61" s="5"/>
      <c r="D61" s="5"/>
      <c r="E61" s="5"/>
      <c r="F61" s="5"/>
      <c r="G61" s="5"/>
      <c r="H61" s="5"/>
    </row>
    <row r="62" spans="2:8" x14ac:dyDescent="0.2">
      <c r="B62" s="5"/>
      <c r="C62" s="5"/>
      <c r="D62" s="5"/>
      <c r="E62" s="5"/>
      <c r="F62" s="5"/>
      <c r="G62" s="5"/>
      <c r="H62" s="5"/>
    </row>
    <row r="63" spans="2:8" x14ac:dyDescent="0.2">
      <c r="B63" s="5"/>
      <c r="C63" s="5"/>
      <c r="D63" s="5"/>
      <c r="E63" s="5"/>
      <c r="F63" s="5"/>
      <c r="G63" s="5"/>
      <c r="H63" s="5"/>
    </row>
    <row r="64" spans="2:8" x14ac:dyDescent="0.2">
      <c r="B64" s="5"/>
      <c r="C64" s="5"/>
      <c r="D64" s="5"/>
      <c r="E64" s="5"/>
      <c r="F64" s="5"/>
      <c r="G64" s="5"/>
      <c r="H64" s="5"/>
    </row>
    <row r="65" spans="2:8" x14ac:dyDescent="0.2">
      <c r="B65" s="5"/>
      <c r="C65" s="5"/>
      <c r="D65" s="5"/>
      <c r="E65" s="5"/>
      <c r="F65" s="5"/>
      <c r="G65" s="5"/>
      <c r="H65" s="5"/>
    </row>
    <row r="66" spans="2:8" x14ac:dyDescent="0.2">
      <c r="B66" s="5"/>
      <c r="C66" s="5"/>
      <c r="D66" s="5"/>
      <c r="E66" s="5"/>
      <c r="F66" s="5"/>
      <c r="G66" s="5"/>
      <c r="H66" s="5"/>
    </row>
    <row r="67" spans="2:8" x14ac:dyDescent="0.2">
      <c r="B67" s="5"/>
      <c r="C67" s="5"/>
      <c r="D67" s="5"/>
      <c r="E67" s="5"/>
      <c r="F67" s="5"/>
      <c r="G67" s="5"/>
      <c r="H67" s="5"/>
    </row>
    <row r="68" spans="2:8" x14ac:dyDescent="0.2">
      <c r="B68" s="5"/>
      <c r="C68" s="5"/>
      <c r="D68" s="5"/>
      <c r="E68" s="5"/>
      <c r="F68" s="5"/>
      <c r="G68" s="5"/>
      <c r="H68" s="5"/>
    </row>
    <row r="69" spans="2:8" x14ac:dyDescent="0.2">
      <c r="B69" s="5"/>
      <c r="C69" s="5"/>
      <c r="D69" s="5"/>
      <c r="E69" s="5"/>
      <c r="F69" s="5"/>
      <c r="G69" s="5"/>
      <c r="H69" s="5"/>
    </row>
    <row r="70" spans="2:8" x14ac:dyDescent="0.2">
      <c r="B70" s="5"/>
      <c r="C70" s="5"/>
      <c r="D70" s="5"/>
      <c r="E70" s="5"/>
      <c r="F70" s="5"/>
      <c r="G70" s="5"/>
      <c r="H70" s="5"/>
    </row>
    <row r="71" spans="2:8" x14ac:dyDescent="0.2">
      <c r="B71" s="5"/>
      <c r="C71" s="5"/>
      <c r="D71" s="5"/>
      <c r="E71" s="5"/>
      <c r="F71" s="5"/>
      <c r="G71" s="5"/>
      <c r="H71" s="5"/>
    </row>
    <row r="72" spans="2:8" x14ac:dyDescent="0.2">
      <c r="B72" s="5"/>
      <c r="C72" s="5"/>
      <c r="D72" s="5"/>
      <c r="E72" s="5"/>
      <c r="F72" s="5"/>
      <c r="G72" s="5"/>
      <c r="H72" s="5"/>
    </row>
    <row r="73" spans="2:8" x14ac:dyDescent="0.2">
      <c r="B73" s="5"/>
      <c r="C73" s="5"/>
      <c r="D73" s="5"/>
      <c r="E73" s="5"/>
      <c r="F73" s="5"/>
      <c r="G73" s="5"/>
      <c r="H73" s="5"/>
    </row>
    <row r="74" spans="2:8" x14ac:dyDescent="0.2">
      <c r="B74" s="5"/>
      <c r="C74" s="5"/>
      <c r="D74" s="5"/>
      <c r="E74" s="5"/>
      <c r="F74" s="5"/>
      <c r="G74" s="5"/>
      <c r="H74" s="5"/>
    </row>
    <row r="75" spans="2:8" x14ac:dyDescent="0.2">
      <c r="B75" s="5"/>
      <c r="C75" s="5"/>
      <c r="D75" s="5"/>
      <c r="E75" s="5"/>
      <c r="F75" s="5"/>
      <c r="G75" s="5"/>
      <c r="H75" s="5"/>
    </row>
    <row r="76" spans="2:8" x14ac:dyDescent="0.2">
      <c r="B76" s="5"/>
      <c r="C76" s="5"/>
      <c r="D76" s="5"/>
      <c r="E76" s="5"/>
      <c r="F76" s="5"/>
      <c r="G76" s="5"/>
      <c r="H76" s="5"/>
    </row>
    <row r="77" spans="2:8" x14ac:dyDescent="0.2">
      <c r="B77" s="5"/>
      <c r="C77" s="5"/>
      <c r="D77" s="5"/>
      <c r="E77" s="5"/>
      <c r="F77" s="5"/>
      <c r="G77" s="5"/>
      <c r="H77" s="5"/>
    </row>
    <row r="78" spans="2:8" x14ac:dyDescent="0.2">
      <c r="B78" s="5"/>
      <c r="C78" s="5"/>
      <c r="D78" s="5"/>
      <c r="E78" s="5"/>
      <c r="F78" s="5"/>
      <c r="G78" s="5"/>
      <c r="H78" s="5"/>
    </row>
    <row r="79" spans="2:8" x14ac:dyDescent="0.2">
      <c r="B79" s="5"/>
      <c r="C79" s="5"/>
      <c r="D79" s="5"/>
      <c r="E79" s="5"/>
      <c r="F79" s="5"/>
      <c r="G79" s="5"/>
      <c r="H79" s="5"/>
    </row>
    <row r="80" spans="2:8" x14ac:dyDescent="0.2">
      <c r="B80" s="5"/>
      <c r="C80" s="5"/>
      <c r="D80" s="5"/>
      <c r="E80" s="5"/>
      <c r="F80" s="5"/>
      <c r="G80" s="5"/>
      <c r="H80" s="5"/>
    </row>
    <row r="81" spans="2:8" x14ac:dyDescent="0.2">
      <c r="B81" s="5"/>
      <c r="C81" s="5"/>
      <c r="D81" s="5"/>
      <c r="E81" s="5"/>
      <c r="F81" s="5"/>
      <c r="G81" s="5"/>
      <c r="H81" s="5"/>
    </row>
    <row r="82" spans="2:8" x14ac:dyDescent="0.2">
      <c r="B82" s="5"/>
      <c r="C82" s="5"/>
      <c r="D82" s="5"/>
      <c r="E82" s="5"/>
      <c r="F82" s="5"/>
      <c r="G82" s="5"/>
      <c r="H82" s="5"/>
    </row>
    <row r="83" spans="2:8" x14ac:dyDescent="0.2">
      <c r="B83" s="5"/>
      <c r="C83" s="5"/>
      <c r="D83" s="5"/>
      <c r="E83" s="5"/>
      <c r="F83" s="5"/>
      <c r="G83" s="5"/>
      <c r="H83" s="5"/>
    </row>
    <row r="84" spans="2:8" x14ac:dyDescent="0.2">
      <c r="B84" s="5"/>
      <c r="C84" s="5"/>
      <c r="D84" s="5"/>
      <c r="E84" s="5"/>
      <c r="F84" s="5"/>
      <c r="G84" s="5"/>
      <c r="H84" s="5"/>
    </row>
    <row r="85" spans="2:8" x14ac:dyDescent="0.2">
      <c r="B85" s="5"/>
      <c r="C85" s="5"/>
      <c r="D85" s="5"/>
      <c r="E85" s="5"/>
      <c r="F85" s="5"/>
      <c r="G85" s="5"/>
      <c r="H85" s="5"/>
    </row>
    <row r="86" spans="2:8" x14ac:dyDescent="0.2">
      <c r="B86" s="5"/>
      <c r="C86" s="5"/>
      <c r="D86" s="5"/>
      <c r="E86" s="5"/>
      <c r="F86" s="5"/>
      <c r="G86" s="5"/>
      <c r="H86" s="5"/>
    </row>
    <row r="87" spans="2:8" x14ac:dyDescent="0.2">
      <c r="B87" s="5"/>
      <c r="C87" s="5"/>
      <c r="D87" s="5"/>
      <c r="E87" s="5"/>
      <c r="F87" s="5"/>
      <c r="G87" s="5"/>
      <c r="H87" s="5"/>
    </row>
    <row r="88" spans="2:8" x14ac:dyDescent="0.2">
      <c r="B88" s="5"/>
      <c r="C88" s="5"/>
      <c r="D88" s="5"/>
      <c r="E88" s="5"/>
      <c r="F88" s="5"/>
      <c r="G88" s="5"/>
      <c r="H88" s="5"/>
    </row>
    <row r="89" spans="2:8" x14ac:dyDescent="0.2">
      <c r="B89" s="5"/>
      <c r="C89" s="5"/>
      <c r="D89" s="5"/>
      <c r="E89" s="5"/>
      <c r="F89" s="5"/>
      <c r="G89" s="5"/>
      <c r="H89" s="5"/>
    </row>
    <row r="90" spans="2:8" x14ac:dyDescent="0.2">
      <c r="B90" s="5"/>
      <c r="C90" s="5"/>
      <c r="D90" s="5"/>
      <c r="E90" s="5"/>
      <c r="F90" s="5"/>
      <c r="G90" s="5"/>
      <c r="H90" s="5"/>
    </row>
    <row r="91" spans="2:8" x14ac:dyDescent="0.2">
      <c r="B91" s="5"/>
      <c r="C91" s="5"/>
      <c r="D91" s="5"/>
      <c r="E91" s="5"/>
      <c r="F91" s="5"/>
      <c r="G91" s="5"/>
      <c r="H91" s="5"/>
    </row>
    <row r="92" spans="2:8" x14ac:dyDescent="0.2">
      <c r="B92" s="5"/>
      <c r="C92" s="5"/>
      <c r="D92" s="5"/>
      <c r="E92" s="5"/>
      <c r="F92" s="5"/>
      <c r="G92" s="5"/>
      <c r="H92" s="5"/>
    </row>
    <row r="93" spans="2:8" x14ac:dyDescent="0.2">
      <c r="B93" s="5"/>
      <c r="C93" s="5"/>
      <c r="D93" s="5"/>
      <c r="E93" s="5"/>
      <c r="F93" s="5"/>
      <c r="G93" s="5"/>
      <c r="H93" s="5"/>
    </row>
    <row r="94" spans="2:8" x14ac:dyDescent="0.2">
      <c r="B94" s="5"/>
      <c r="C94" s="5"/>
      <c r="D94" s="5"/>
      <c r="E94" s="5"/>
      <c r="F94" s="5"/>
      <c r="G94" s="5"/>
      <c r="H94" s="5"/>
    </row>
    <row r="95" spans="2:8" x14ac:dyDescent="0.2">
      <c r="B95" s="5"/>
      <c r="C95" s="5"/>
      <c r="D95" s="5"/>
      <c r="E95" s="5"/>
      <c r="F95" s="5"/>
      <c r="G95" s="5"/>
      <c r="H95" s="5"/>
    </row>
    <row r="96" spans="2:8" x14ac:dyDescent="0.2">
      <c r="B96" s="5"/>
      <c r="C96" s="5"/>
      <c r="D96" s="5"/>
      <c r="E96" s="5"/>
      <c r="F96" s="5"/>
      <c r="G96" s="5"/>
      <c r="H96" s="5"/>
    </row>
    <row r="97" spans="2:8" x14ac:dyDescent="0.2">
      <c r="B97" s="5"/>
      <c r="C97" s="5"/>
      <c r="D97" s="5"/>
      <c r="E97" s="5"/>
      <c r="F97" s="5"/>
      <c r="G97" s="5"/>
      <c r="H97" s="5"/>
    </row>
    <row r="98" spans="2:8" x14ac:dyDescent="0.2">
      <c r="B98" s="5"/>
      <c r="C98" s="5"/>
      <c r="D98" s="5"/>
      <c r="E98" s="5"/>
      <c r="F98" s="5"/>
      <c r="G98" s="5"/>
      <c r="H98" s="5"/>
    </row>
    <row r="99" spans="2:8" x14ac:dyDescent="0.2">
      <c r="B99" s="5"/>
      <c r="C99" s="5"/>
      <c r="D99" s="5"/>
      <c r="E99" s="5"/>
      <c r="F99" s="5"/>
      <c r="G99" s="5"/>
      <c r="H99" s="5"/>
    </row>
    <row r="100" spans="2:8" x14ac:dyDescent="0.2">
      <c r="B100" s="5"/>
      <c r="C100" s="5"/>
      <c r="D100" s="5"/>
      <c r="E100" s="5"/>
      <c r="F100" s="5"/>
      <c r="G100" s="5"/>
      <c r="H100" s="5"/>
    </row>
    <row r="101" spans="2:8" x14ac:dyDescent="0.2">
      <c r="B101" s="5"/>
      <c r="C101" s="5"/>
      <c r="D101" s="5"/>
      <c r="E101" s="5"/>
      <c r="F101" s="5"/>
      <c r="G101" s="5"/>
      <c r="H101" s="5"/>
    </row>
    <row r="102" spans="2:8" x14ac:dyDescent="0.2">
      <c r="B102" s="5"/>
      <c r="C102" s="5"/>
      <c r="D102" s="5"/>
      <c r="E102" s="5"/>
      <c r="F102" s="5"/>
      <c r="G102" s="5"/>
      <c r="H102" s="5"/>
    </row>
    <row r="103" spans="2:8" x14ac:dyDescent="0.2">
      <c r="B103" s="5"/>
      <c r="C103" s="5"/>
      <c r="D103" s="5"/>
      <c r="E103" s="5"/>
      <c r="F103" s="5"/>
      <c r="G103" s="5"/>
      <c r="H103" s="5"/>
    </row>
    <row r="104" spans="2:8" x14ac:dyDescent="0.2">
      <c r="B104" s="5"/>
      <c r="C104" s="5"/>
      <c r="D104" s="5"/>
      <c r="E104" s="5"/>
      <c r="F104" s="5"/>
      <c r="G104" s="5"/>
      <c r="H104" s="5"/>
    </row>
    <row r="105" spans="2:8" x14ac:dyDescent="0.2">
      <c r="B105" s="5"/>
      <c r="C105" s="5"/>
      <c r="D105" s="5"/>
      <c r="E105" s="5"/>
      <c r="F105" s="5"/>
      <c r="G105" s="5"/>
      <c r="H105" s="5"/>
    </row>
    <row r="106" spans="2:8" x14ac:dyDescent="0.2">
      <c r="B106" s="5"/>
      <c r="C106" s="5"/>
      <c r="D106" s="5"/>
      <c r="E106" s="5"/>
      <c r="F106" s="5"/>
      <c r="G106" s="5"/>
      <c r="H106" s="5"/>
    </row>
    <row r="107" spans="2:8" x14ac:dyDescent="0.2">
      <c r="B107" s="5"/>
      <c r="C107" s="5"/>
      <c r="D107" s="5"/>
      <c r="E107" s="5"/>
      <c r="F107" s="5"/>
      <c r="G107" s="5"/>
      <c r="H107" s="5"/>
    </row>
    <row r="108" spans="2:8" x14ac:dyDescent="0.2">
      <c r="B108" s="5"/>
      <c r="C108" s="5"/>
      <c r="D108" s="5"/>
      <c r="E108" s="5"/>
      <c r="F108" s="5"/>
      <c r="G108" s="5"/>
      <c r="H108" s="5"/>
    </row>
    <row r="109" spans="2:8" x14ac:dyDescent="0.2">
      <c r="B109" s="5"/>
      <c r="C109" s="5"/>
      <c r="D109" s="5"/>
      <c r="E109" s="5"/>
      <c r="F109" s="5"/>
      <c r="G109" s="5"/>
      <c r="H109" s="5"/>
    </row>
    <row r="110" spans="2:8" x14ac:dyDescent="0.2">
      <c r="B110" s="5"/>
      <c r="C110" s="5"/>
      <c r="D110" s="5"/>
      <c r="E110" s="5"/>
      <c r="F110" s="5"/>
      <c r="G110" s="5"/>
      <c r="H110" s="5"/>
    </row>
    <row r="111" spans="2:8" x14ac:dyDescent="0.2">
      <c r="B111" s="5"/>
      <c r="C111" s="5"/>
      <c r="D111" s="5"/>
      <c r="E111" s="5"/>
      <c r="F111" s="5"/>
      <c r="G111" s="5"/>
      <c r="H111" s="5"/>
    </row>
    <row r="112" spans="2:8" x14ac:dyDescent="0.2">
      <c r="B112" s="5"/>
      <c r="C112" s="5"/>
      <c r="D112" s="5"/>
      <c r="E112" s="5"/>
      <c r="F112" s="5"/>
      <c r="G112" s="5"/>
      <c r="H112" s="5"/>
    </row>
    <row r="113" spans="2:8" x14ac:dyDescent="0.2">
      <c r="B113" s="5"/>
      <c r="C113" s="5"/>
      <c r="D113" s="5"/>
      <c r="E113" s="5"/>
      <c r="F113" s="5"/>
      <c r="G113" s="5"/>
      <c r="H113" s="5"/>
    </row>
    <row r="114" spans="2:8" x14ac:dyDescent="0.2">
      <c r="B114" s="5"/>
      <c r="C114" s="5"/>
      <c r="D114" s="5"/>
      <c r="E114" s="5"/>
      <c r="F114" s="5"/>
      <c r="G114" s="5"/>
      <c r="H114" s="5"/>
    </row>
    <row r="115" spans="2:8" x14ac:dyDescent="0.2">
      <c r="B115" s="5"/>
      <c r="C115" s="5"/>
      <c r="D115" s="5"/>
      <c r="E115" s="5"/>
      <c r="F115" s="5"/>
      <c r="G115" s="5"/>
      <c r="H115" s="5"/>
    </row>
    <row r="116" spans="2:8" x14ac:dyDescent="0.2">
      <c r="B116" s="5"/>
      <c r="C116" s="5"/>
      <c r="D116" s="5"/>
      <c r="E116" s="5"/>
      <c r="F116" s="5"/>
      <c r="G116" s="5"/>
      <c r="H116" s="5"/>
    </row>
    <row r="117" spans="2:8" x14ac:dyDescent="0.2">
      <c r="B117" s="5"/>
      <c r="C117" s="5"/>
      <c r="D117" s="5"/>
      <c r="E117" s="5"/>
      <c r="F117" s="5"/>
      <c r="G117" s="5"/>
      <c r="H117" s="5"/>
    </row>
    <row r="118" spans="2:8" x14ac:dyDescent="0.2">
      <c r="B118" s="5"/>
      <c r="C118" s="5"/>
      <c r="D118" s="5"/>
      <c r="E118" s="5"/>
      <c r="F118" s="5"/>
      <c r="G118" s="5"/>
      <c r="H118" s="5"/>
    </row>
    <row r="119" spans="2:8" x14ac:dyDescent="0.2">
      <c r="B119" s="5"/>
      <c r="C119" s="5"/>
      <c r="D119" s="5"/>
      <c r="E119" s="5"/>
      <c r="F119" s="5"/>
      <c r="G119" s="5"/>
      <c r="H119" s="5"/>
    </row>
    <row r="120" spans="2:8" x14ac:dyDescent="0.2">
      <c r="B120" s="5"/>
      <c r="C120" s="5"/>
      <c r="D120" s="5"/>
      <c r="E120" s="5"/>
      <c r="F120" s="5"/>
      <c r="G120" s="5"/>
      <c r="H120" s="5"/>
    </row>
    <row r="121" spans="2:8" x14ac:dyDescent="0.2">
      <c r="B121" s="5"/>
      <c r="C121" s="5"/>
      <c r="D121" s="5"/>
      <c r="E121" s="5"/>
      <c r="F121" s="5"/>
      <c r="G121" s="5"/>
      <c r="H121" s="5"/>
    </row>
    <row r="122" spans="2:8" x14ac:dyDescent="0.2">
      <c r="B122" s="5"/>
      <c r="C122" s="5"/>
      <c r="D122" s="5"/>
      <c r="E122" s="5"/>
      <c r="F122" s="5"/>
      <c r="G122" s="5"/>
      <c r="H122" s="5"/>
    </row>
    <row r="123" spans="2:8" x14ac:dyDescent="0.2">
      <c r="B123" s="5"/>
      <c r="C123" s="5"/>
      <c r="D123" s="5"/>
      <c r="E123" s="5"/>
      <c r="F123" s="5"/>
      <c r="G123" s="5"/>
      <c r="H123" s="5"/>
    </row>
    <row r="124" spans="2:8" x14ac:dyDescent="0.2">
      <c r="B124" s="5"/>
      <c r="C124" s="5"/>
      <c r="D124" s="5"/>
      <c r="E124" s="5"/>
      <c r="F124" s="5"/>
      <c r="G124" s="5"/>
      <c r="H124" s="5"/>
    </row>
    <row r="125" spans="2:8" x14ac:dyDescent="0.2">
      <c r="B125" s="5"/>
      <c r="C125" s="5"/>
      <c r="D125" s="5"/>
      <c r="E125" s="5"/>
      <c r="F125" s="5"/>
      <c r="G125" s="5"/>
      <c r="H125" s="5"/>
    </row>
    <row r="126" spans="2:8" x14ac:dyDescent="0.2">
      <c r="B126" s="5"/>
      <c r="C126" s="5"/>
      <c r="D126" s="5"/>
      <c r="E126" s="5"/>
      <c r="F126" s="5"/>
      <c r="G126" s="5"/>
      <c r="H126" s="5"/>
    </row>
    <row r="127" spans="2:8" x14ac:dyDescent="0.2">
      <c r="B127" s="5"/>
      <c r="C127" s="5"/>
      <c r="D127" s="5"/>
      <c r="E127" s="5"/>
      <c r="F127" s="5"/>
      <c r="G127" s="5"/>
      <c r="H127" s="5"/>
    </row>
    <row r="128" spans="2:8" x14ac:dyDescent="0.2">
      <c r="B128" s="5"/>
      <c r="C128" s="5"/>
      <c r="D128" s="5"/>
      <c r="E128" s="5"/>
      <c r="F128" s="5"/>
      <c r="G128" s="5"/>
      <c r="H128" s="5"/>
    </row>
    <row r="129" spans="2:8" x14ac:dyDescent="0.2">
      <c r="B129" s="5"/>
      <c r="C129" s="5"/>
      <c r="D129" s="5"/>
      <c r="E129" s="5"/>
      <c r="F129" s="5"/>
      <c r="G129" s="5"/>
      <c r="H129" s="5"/>
    </row>
    <row r="130" spans="2:8" x14ac:dyDescent="0.2">
      <c r="B130" s="5"/>
      <c r="C130" s="5"/>
      <c r="D130" s="5"/>
      <c r="E130" s="5"/>
      <c r="F130" s="5"/>
      <c r="G130" s="5"/>
      <c r="H130" s="5"/>
    </row>
    <row r="131" spans="2:8" x14ac:dyDescent="0.2">
      <c r="B131" s="5"/>
      <c r="C131" s="5"/>
      <c r="D131" s="5"/>
      <c r="E131" s="5"/>
      <c r="F131" s="5"/>
      <c r="G131" s="5"/>
      <c r="H131" s="5"/>
    </row>
    <row r="132" spans="2:8" x14ac:dyDescent="0.2">
      <c r="B132" s="5"/>
      <c r="C132" s="5"/>
      <c r="D132" s="5"/>
      <c r="E132" s="5"/>
      <c r="F132" s="5"/>
      <c r="G132" s="5"/>
      <c r="H132" s="5"/>
    </row>
    <row r="133" spans="2:8" x14ac:dyDescent="0.2">
      <c r="B133" s="5"/>
      <c r="C133" s="5"/>
      <c r="D133" s="5"/>
      <c r="E133" s="5"/>
      <c r="F133" s="5"/>
      <c r="G133" s="5"/>
      <c r="H133" s="5"/>
    </row>
    <row r="134" spans="2:8" x14ac:dyDescent="0.2">
      <c r="B134" s="5"/>
      <c r="C134" s="5"/>
      <c r="D134" s="5"/>
      <c r="E134" s="5"/>
      <c r="F134" s="5"/>
      <c r="G134" s="5"/>
      <c r="H134" s="5"/>
    </row>
    <row r="135" spans="2:8" x14ac:dyDescent="0.2">
      <c r="B135" s="5"/>
      <c r="C135" s="5"/>
      <c r="D135" s="5"/>
      <c r="E135" s="5"/>
      <c r="F135" s="5"/>
      <c r="G135" s="5"/>
      <c r="H135" s="5"/>
    </row>
    <row r="136" spans="2:8" x14ac:dyDescent="0.2">
      <c r="B136" s="5"/>
      <c r="C136" s="5"/>
      <c r="D136" s="5"/>
      <c r="E136" s="5"/>
      <c r="F136" s="5"/>
      <c r="G136" s="5"/>
      <c r="H136" s="5"/>
    </row>
  </sheetData>
  <mergeCells count="3">
    <mergeCell ref="A10:T10"/>
    <mergeCell ref="A11:U11"/>
    <mergeCell ref="A1:U1"/>
  </mergeCells>
  <pageMargins left="0.7" right="0.7" top="0.75" bottom="0.75" header="0.3" footer="0.3"/>
  <pageSetup paperSize="9" scale="50"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расчет НМЦК (6)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Марина Вячеславовна Михайлова</dc:creator>
  <cp:lastModifiedBy>Ирина Викторовна Ратомская</cp:lastModifiedBy>
  <cp:lastPrinted>2026-04-28T13:21:15Z</cp:lastPrinted>
  <dcterms:created xsi:type="dcterms:W3CDTF">2021-07-12T11:43:47Z</dcterms:created>
  <dcterms:modified xsi:type="dcterms:W3CDTF">2026-04-28T13:21:17Z</dcterms:modified>
</cp:coreProperties>
</file>