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ina\Desktop\2024\шк 578 Прим\2026\хоз и моющ\Хоз и моющ\хозтовары 72324,00\"/>
    </mc:Choice>
  </mc:AlternateContent>
  <xr:revisionPtr revIDLastSave="0" documentId="13_ncr:1_{1BCEE8DC-0F29-4E90-AE51-C7FF34323E1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НМЦК" sheetId="7" r:id="rId1"/>
  </sheets>
  <definedNames>
    <definedName name="_xlnm.Print_Area" localSheetId="0">НМЦК!$B$6:$M$25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" i="7" l="1"/>
  <c r="I13" i="7"/>
  <c r="K13" i="7" s="1"/>
  <c r="J12" i="7"/>
  <c r="I12" i="7"/>
  <c r="K12" i="7" s="1"/>
  <c r="J18" i="7"/>
  <c r="I18" i="7"/>
  <c r="K18" i="7" s="1"/>
  <c r="J17" i="7"/>
  <c r="I17" i="7"/>
  <c r="K17" i="7" s="1"/>
  <c r="J16" i="7"/>
  <c r="I16" i="7"/>
  <c r="K16" i="7" s="1"/>
  <c r="J15" i="7"/>
  <c r="I15" i="7"/>
  <c r="K15" i="7" s="1"/>
  <c r="J14" i="7"/>
  <c r="I14" i="7"/>
  <c r="K14" i="7" s="1"/>
  <c r="J21" i="7"/>
  <c r="I21" i="7"/>
  <c r="K21" i="7" s="1"/>
  <c r="J20" i="7"/>
  <c r="I20" i="7"/>
  <c r="K20" i="7" s="1"/>
  <c r="J19" i="7"/>
  <c r="I19" i="7"/>
  <c r="K19" i="7" s="1"/>
  <c r="K22" i="7" l="1"/>
  <c r="L13" i="7"/>
  <c r="L15" i="7"/>
  <c r="L18" i="7"/>
  <c r="L12" i="7"/>
  <c r="L17" i="7"/>
  <c r="L14" i="7"/>
  <c r="L16" i="7"/>
  <c r="L19" i="7"/>
  <c r="L20" i="7"/>
  <c r="L21" i="7"/>
</calcChain>
</file>

<file path=xl/sharedStrings.xml><?xml version="1.0" encoding="utf-8"?>
<sst xmlns="http://schemas.openxmlformats.org/spreadsheetml/2006/main" count="39" uniqueCount="33">
  <si>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</si>
  <si>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</si>
  <si>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</si>
  <si>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</si>
  <si>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</si>
  <si>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</si>
  <si>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</si>
  <si>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</si>
  <si>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</si>
  <si>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</si>
  <si>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</si>
  <si>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</si>
  <si>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</si>
  <si>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</si>
  <si>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</si>
  <si>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Всего, руб.</t>
  </si>
  <si>
    <t>Цена за ед., руб.</t>
  </si>
  <si>
    <t>Директор ___________________________ /
М.П.</t>
  </si>
  <si>
    <t>шт</t>
  </si>
  <si>
    <t>Поставка хозяйственных товаров</t>
  </si>
  <si>
    <t>упак</t>
  </si>
  <si>
    <t>рул</t>
  </si>
  <si>
    <t>пара</t>
  </si>
  <si>
    <t>Освежитель воздуха тип 1</t>
  </si>
  <si>
    <t>Перчатки тип 2</t>
  </si>
  <si>
    <t>Перчатки тип 3</t>
  </si>
  <si>
    <t>Перчатки тип 4</t>
  </si>
  <si>
    <t>Полотенца бумажные тип 1</t>
  </si>
  <si>
    <t>Полотенце бумажное тип 2</t>
  </si>
  <si>
    <t>Полотно тип 1</t>
  </si>
  <si>
    <t>Салфетки тип 1</t>
  </si>
  <si>
    <t>Моющее средство тип 1</t>
  </si>
  <si>
    <t>Швабра тип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</si>
</sst>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₽_-;\-* #,##0.00\ _₽_-;_-* &quot;-&quot;??\ _₽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1" fillId="0" borderId="0"/>
    <xf numFmtId="0" fontId="12" fillId="0" borderId="0"/>
    <xf numFmtId="0" fontId="1" fillId="0" borderId="0"/>
    <xf numFmtId="0" fontId="13" fillId="0" borderId="0"/>
    <xf numFmtId="0" fontId="14" fillId="0" borderId="0"/>
    <xf numFmtId="43" fontId="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44">
    <xf numFmtId="0" fontId="0" fillId="0" borderId="0" xfId="0"/>
    <xf numFmtId="0" fontId="9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0" fontId="5" fillId="2" borderId="0" xfId="0" applyFont="1" applyFill="1"/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164" fontId="0" fillId="0" borderId="0" xfId="0" applyNumberFormat="1"/>
    <xf numFmtId="4" fontId="10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16" fillId="0" borderId="12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lef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</cellXfs>
  <cellStyles count="10">
    <cellStyle name="Обычный" xfId="0" builtinId="0"/>
    <cellStyle name="Обычный 15" xfId="5" xr:uid="{00000000-0005-0000-0000-000001000000}"/>
    <cellStyle name="Обычный 2" xfId="1" xr:uid="{00000000-0005-0000-0000-000002000000}"/>
    <cellStyle name="Обычный 2 2 2" xfId="8" xr:uid="{00000000-0005-0000-0000-000003000000}"/>
    <cellStyle name="Обычный 2 5 2" xfId="3" xr:uid="{00000000-0005-0000-0000-000004000000}"/>
    <cellStyle name="Обычный 4" xfId="2" xr:uid="{00000000-0005-0000-0000-000005000000}"/>
    <cellStyle name="Обычный 4 2" xfId="9" xr:uid="{00000000-0005-0000-0000-000006000000}"/>
    <cellStyle name="Обычный 5" xfId="7" xr:uid="{00000000-0005-0000-0000-000007000000}"/>
    <cellStyle name="Обычный 9 2 2" xfId="4" xr:uid="{00000000-0005-0000-0000-000008000000}"/>
    <cellStyle name="Финансовый 3 2" xfId="6" xr:uid="{00000000-0005-0000-0000-000009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P28"/>
  <sheetViews>
    <sheetView tabSelected="1" topLeftCell="B1" zoomScale="90" zoomScaleNormal="90" workbookViewId="0">
      <pane ySplit="11" topLeftCell="A12" activePane="bottomLeft" state="frozen"/>
      <selection activeCell="A6" sqref="A6"/>
      <selection pane="bottomLeft" activeCell="C22" sqref="C22"/>
    </sheetView>
  </sheetViews>
  <sheetFormatPr defaultRowHeight="14.4" x14ac:dyDescent="0.3"/>
  <cols>
    <col min="1" max="1" width="1.88671875" customWidth="1"/>
    <col min="2" max="2" width="5.33203125" customWidth="1"/>
    <col min="3" max="3" width="46.33203125" customWidth="1"/>
    <col min="4" max="4" width="8" style="8" customWidth="1"/>
    <col min="5" max="5" width="6.5546875" customWidth="1"/>
    <col min="6" max="6" width="14.33203125" customWidth="1"/>
    <col min="7" max="7" width="13.109375" customWidth="1"/>
    <col min="8" max="8" width="13.88671875" customWidth="1"/>
    <col min="9" max="9" width="15" customWidth="1"/>
    <col min="10" max="10" width="18.44140625" customWidth="1"/>
    <col min="11" max="11" width="17" customWidth="1"/>
    <col min="12" max="12" width="14.33203125" customWidth="1"/>
    <col min="13" max="13" width="1.6640625" customWidth="1"/>
    <col min="14" max="14" width="30.33203125" customWidth="1"/>
    <col min="15" max="15" width="11.5546875" bestFit="1" customWidth="1"/>
  </cols>
  <sheetData>
    <row r="1" spans="1:16" ht="18.75" hidden="1" customHeight="1" x14ac:dyDescent="0.3">
      <c r="A1" s="28" t="s">
        <v>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6" ht="15" hidden="1" customHeight="1" x14ac:dyDescent="0.3">
      <c r="B2" s="31"/>
      <c r="C2" s="31"/>
      <c r="D2" s="31"/>
      <c r="E2" s="31"/>
      <c r="F2" s="31"/>
      <c r="G2" s="31"/>
    </row>
    <row r="3" spans="1:16" ht="15.6" hidden="1" x14ac:dyDescent="0.3">
      <c r="B3" s="32" t="s">
        <v>2</v>
      </c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6" ht="15.75" hidden="1" customHeight="1" x14ac:dyDescent="0.3">
      <c r="B4" s="36" t="s">
        <v>3</v>
      </c>
      <c r="C4" s="36"/>
      <c r="D4" s="6"/>
      <c r="E4" s="1"/>
      <c r="F4" s="1"/>
      <c r="G4" s="1"/>
      <c r="H4" s="1"/>
      <c r="I4" s="1"/>
      <c r="J4" s="1"/>
      <c r="K4" s="1"/>
      <c r="L4" s="1"/>
    </row>
    <row r="5" spans="1:16" ht="15" hidden="1" customHeight="1" x14ac:dyDescent="0.3">
      <c r="B5" s="2"/>
      <c r="C5" s="2"/>
      <c r="D5" s="7"/>
      <c r="E5" s="2"/>
      <c r="F5" s="3"/>
      <c r="G5" s="3"/>
      <c r="H5" s="3"/>
      <c r="I5" s="3"/>
      <c r="J5" s="3"/>
      <c r="K5" s="3"/>
      <c r="L5" s="3"/>
    </row>
    <row r="6" spans="1:16" ht="15" customHeight="1" x14ac:dyDescent="0.3">
      <c r="B6" s="2"/>
      <c r="C6" s="36" t="s">
        <v>13</v>
      </c>
      <c r="D6" s="36"/>
      <c r="E6" s="36"/>
      <c r="F6" s="36"/>
      <c r="G6" s="36"/>
      <c r="H6" s="36"/>
      <c r="I6" s="36"/>
      <c r="J6" s="36"/>
      <c r="K6" s="36"/>
      <c r="L6" s="36"/>
      <c r="M6" s="36"/>
    </row>
    <row r="7" spans="1:16" ht="15" customHeight="1" x14ac:dyDescent="0.3">
      <c r="B7" s="2"/>
      <c r="C7" s="36" t="s">
        <v>19</v>
      </c>
      <c r="D7" s="36"/>
      <c r="E7" s="36"/>
      <c r="F7" s="36"/>
      <c r="G7" s="36"/>
      <c r="H7" s="36"/>
      <c r="I7" s="36"/>
      <c r="J7" s="36"/>
      <c r="K7" s="36"/>
      <c r="L7" s="36"/>
      <c r="M7" s="36"/>
    </row>
    <row r="8" spans="1:16" ht="15" customHeight="1" x14ac:dyDescent="0.3">
      <c r="B8" s="33" t="s">
        <v>0</v>
      </c>
      <c r="C8" s="33" t="s">
        <v>4</v>
      </c>
      <c r="D8" s="34" t="s">
        <v>5</v>
      </c>
      <c r="E8" s="33" t="s">
        <v>6</v>
      </c>
      <c r="F8" s="38" t="s">
        <v>16</v>
      </c>
      <c r="G8" s="39"/>
      <c r="H8" s="40"/>
      <c r="I8" s="29" t="s">
        <v>14</v>
      </c>
      <c r="J8" s="29" t="s">
        <v>7</v>
      </c>
      <c r="K8" s="29" t="s">
        <v>15</v>
      </c>
      <c r="L8" s="29" t="s">
        <v>12</v>
      </c>
    </row>
    <row r="9" spans="1:16" ht="15" customHeight="1" x14ac:dyDescent="0.3">
      <c r="B9" s="33"/>
      <c r="C9" s="33"/>
      <c r="D9" s="35"/>
      <c r="E9" s="33"/>
      <c r="F9" s="41"/>
      <c r="G9" s="42"/>
      <c r="H9" s="43"/>
      <c r="I9" s="29"/>
      <c r="J9" s="29"/>
      <c r="K9" s="29"/>
      <c r="L9" s="29"/>
    </row>
    <row r="10" spans="1:16" x14ac:dyDescent="0.3">
      <c r="B10" s="33"/>
      <c r="C10" s="33"/>
      <c r="D10" s="35"/>
      <c r="E10" s="33"/>
      <c r="F10" s="29" t="s">
        <v>8</v>
      </c>
      <c r="G10" s="29" t="s">
        <v>9</v>
      </c>
      <c r="H10" s="29" t="s">
        <v>10</v>
      </c>
      <c r="I10" s="29"/>
      <c r="J10" s="29"/>
      <c r="K10" s="29"/>
      <c r="L10" s="29"/>
    </row>
    <row r="11" spans="1:16" x14ac:dyDescent="0.3">
      <c r="B11" s="33"/>
      <c r="C11" s="34"/>
      <c r="D11" s="35"/>
      <c r="E11" s="34"/>
      <c r="F11" s="30"/>
      <c r="G11" s="30"/>
      <c r="H11" s="30"/>
      <c r="I11" s="29"/>
      <c r="J11" s="29"/>
      <c r="K11" s="29"/>
      <c r="L11" s="29"/>
      <c r="N11" s="4"/>
    </row>
    <row r="12" spans="1:16" x14ac:dyDescent="0.3">
      <c r="A12" s="5"/>
      <c r="B12" s="25">
        <v>1</v>
      </c>
      <c r="C12" s="26" t="s">
        <v>23</v>
      </c>
      <c r="D12" s="27" t="s">
        <v>18</v>
      </c>
      <c r="E12" s="20">
        <v>36</v>
      </c>
      <c r="F12" s="12">
        <v>123.3</v>
      </c>
      <c r="G12" s="23">
        <v>126.8</v>
      </c>
      <c r="H12" s="23">
        <v>129.69999999999999</v>
      </c>
      <c r="I12" s="22">
        <f t="shared" ref="I12:I13" si="0">F12</f>
        <v>123.3</v>
      </c>
      <c r="J12" s="18">
        <f t="shared" ref="J12:J13" si="1">ROUND(STDEV(F12:H12),2)</f>
        <v>3.2</v>
      </c>
      <c r="K12" s="18">
        <f t="shared" ref="K12:K13" si="2">I12*E12</f>
        <v>4438.8</v>
      </c>
      <c r="L12" s="18">
        <f t="shared" ref="L12:L13" si="3">J12/I12*100</f>
        <v>2.5952960259529605</v>
      </c>
      <c r="O12" s="17"/>
      <c r="P12" s="17"/>
    </row>
    <row r="13" spans="1:16" x14ac:dyDescent="0.3">
      <c r="A13" s="5"/>
      <c r="B13" s="25">
        <v>2</v>
      </c>
      <c r="C13" s="26" t="s">
        <v>24</v>
      </c>
      <c r="D13" s="27" t="s">
        <v>22</v>
      </c>
      <c r="E13" s="20">
        <v>50</v>
      </c>
      <c r="F13" s="12">
        <v>80.5</v>
      </c>
      <c r="G13" s="23">
        <v>82.1</v>
      </c>
      <c r="H13" s="23">
        <v>84.9</v>
      </c>
      <c r="I13" s="22">
        <f t="shared" si="0"/>
        <v>80.5</v>
      </c>
      <c r="J13" s="18">
        <f t="shared" si="1"/>
        <v>2.23</v>
      </c>
      <c r="K13" s="18">
        <f t="shared" si="2"/>
        <v>4025</v>
      </c>
      <c r="L13" s="18">
        <f t="shared" si="3"/>
        <v>2.7701863354037268</v>
      </c>
      <c r="O13" s="17"/>
      <c r="P13" s="17"/>
    </row>
    <row r="14" spans="1:16" x14ac:dyDescent="0.3">
      <c r="A14" s="5"/>
      <c r="B14" s="25">
        <v>3</v>
      </c>
      <c r="C14" s="26" t="s">
        <v>25</v>
      </c>
      <c r="D14" s="27" t="s">
        <v>22</v>
      </c>
      <c r="E14" s="20">
        <v>60</v>
      </c>
      <c r="F14" s="12">
        <v>83.1</v>
      </c>
      <c r="G14" s="23">
        <v>84.6</v>
      </c>
      <c r="H14" s="23">
        <v>87.1</v>
      </c>
      <c r="I14" s="22">
        <f t="shared" ref="I14:I18" si="4">F14</f>
        <v>83.1</v>
      </c>
      <c r="J14" s="18">
        <f t="shared" ref="J14:J18" si="5">ROUND(STDEV(F14:H14),2)</f>
        <v>2.02</v>
      </c>
      <c r="K14" s="18">
        <f t="shared" ref="K14:K18" si="6">I14*E14</f>
        <v>4986</v>
      </c>
      <c r="L14" s="18">
        <f t="shared" ref="L14:L18" si="7">J14/I14*100</f>
        <v>2.4308062575210592</v>
      </c>
      <c r="O14" s="17"/>
      <c r="P14" s="17"/>
    </row>
    <row r="15" spans="1:16" x14ac:dyDescent="0.3">
      <c r="A15" s="5"/>
      <c r="B15" s="25">
        <v>4</v>
      </c>
      <c r="C15" s="26" t="s">
        <v>26</v>
      </c>
      <c r="D15" s="27" t="s">
        <v>20</v>
      </c>
      <c r="E15" s="20">
        <v>15</v>
      </c>
      <c r="F15" s="12">
        <v>154.19999999999999</v>
      </c>
      <c r="G15" s="23">
        <v>158.80000000000001</v>
      </c>
      <c r="H15" s="23">
        <v>163.30000000000001</v>
      </c>
      <c r="I15" s="22">
        <f t="shared" si="4"/>
        <v>154.19999999999999</v>
      </c>
      <c r="J15" s="18">
        <f t="shared" si="5"/>
        <v>4.55</v>
      </c>
      <c r="K15" s="18">
        <f t="shared" si="6"/>
        <v>2313</v>
      </c>
      <c r="L15" s="18">
        <f t="shared" si="7"/>
        <v>2.9507133592736707</v>
      </c>
      <c r="O15" s="17"/>
      <c r="P15" s="17"/>
    </row>
    <row r="16" spans="1:16" x14ac:dyDescent="0.3">
      <c r="A16" s="5"/>
      <c r="B16" s="25">
        <v>5</v>
      </c>
      <c r="C16" s="26" t="s">
        <v>27</v>
      </c>
      <c r="D16" s="27" t="s">
        <v>20</v>
      </c>
      <c r="E16" s="20">
        <v>2</v>
      </c>
      <c r="F16" s="12">
        <v>3923.9</v>
      </c>
      <c r="G16" s="23">
        <v>4033.8</v>
      </c>
      <c r="H16" s="23">
        <v>4139.7</v>
      </c>
      <c r="I16" s="22">
        <f t="shared" si="4"/>
        <v>3923.9</v>
      </c>
      <c r="J16" s="18">
        <f t="shared" si="5"/>
        <v>107.91</v>
      </c>
      <c r="K16" s="18">
        <f t="shared" si="6"/>
        <v>7847.8</v>
      </c>
      <c r="L16" s="18">
        <f t="shared" si="7"/>
        <v>2.7500700833354568</v>
      </c>
      <c r="O16" s="17"/>
      <c r="P16" s="17"/>
    </row>
    <row r="17" spans="1:16" x14ac:dyDescent="0.3">
      <c r="A17" s="5"/>
      <c r="B17" s="25">
        <v>6</v>
      </c>
      <c r="C17" s="26" t="s">
        <v>28</v>
      </c>
      <c r="D17" s="27" t="s">
        <v>18</v>
      </c>
      <c r="E17" s="20">
        <v>192</v>
      </c>
      <c r="F17" s="12">
        <v>51.1</v>
      </c>
      <c r="G17" s="23">
        <v>52.2</v>
      </c>
      <c r="H17" s="23">
        <v>53.4</v>
      </c>
      <c r="I17" s="22">
        <f t="shared" si="4"/>
        <v>51.1</v>
      </c>
      <c r="J17" s="18">
        <f t="shared" si="5"/>
        <v>1.1499999999999999</v>
      </c>
      <c r="K17" s="18">
        <f t="shared" si="6"/>
        <v>9811.2000000000007</v>
      </c>
      <c r="L17" s="18">
        <f t="shared" si="7"/>
        <v>2.2504892367906066</v>
      </c>
      <c r="O17" s="17"/>
      <c r="P17" s="17"/>
    </row>
    <row r="18" spans="1:16" x14ac:dyDescent="0.3">
      <c r="A18" s="5"/>
      <c r="B18" s="25">
        <v>7</v>
      </c>
      <c r="C18" s="26" t="s">
        <v>29</v>
      </c>
      <c r="D18" s="27" t="s">
        <v>21</v>
      </c>
      <c r="E18" s="20">
        <v>8</v>
      </c>
      <c r="F18" s="12">
        <v>4285.5</v>
      </c>
      <c r="G18" s="23">
        <v>4409.8</v>
      </c>
      <c r="H18" s="23">
        <v>4495.5</v>
      </c>
      <c r="I18" s="22">
        <f t="shared" si="4"/>
        <v>4285.5</v>
      </c>
      <c r="J18" s="18">
        <f t="shared" si="5"/>
        <v>105.59</v>
      </c>
      <c r="K18" s="18">
        <f t="shared" si="6"/>
        <v>34284</v>
      </c>
      <c r="L18" s="18">
        <f t="shared" si="7"/>
        <v>2.4638898611597249</v>
      </c>
      <c r="O18" s="17"/>
      <c r="P18" s="17"/>
    </row>
    <row r="19" spans="1:16" x14ac:dyDescent="0.3">
      <c r="A19" s="5"/>
      <c r="B19" s="25">
        <v>8</v>
      </c>
      <c r="C19" s="26" t="s">
        <v>30</v>
      </c>
      <c r="D19" s="27" t="s">
        <v>20</v>
      </c>
      <c r="E19" s="20">
        <v>10</v>
      </c>
      <c r="F19" s="12">
        <v>173.3</v>
      </c>
      <c r="G19" s="23">
        <v>176.6</v>
      </c>
      <c r="H19" s="23">
        <v>182.3</v>
      </c>
      <c r="I19" s="22">
        <f t="shared" ref="I19:I21" si="8">F19</f>
        <v>173.3</v>
      </c>
      <c r="J19" s="18">
        <f t="shared" ref="J19:J21" si="9">ROUND(STDEV(F19:H19),2)</f>
        <v>4.55</v>
      </c>
      <c r="K19" s="18">
        <f t="shared" ref="K19:K21" si="10">I19*E19</f>
        <v>1733</v>
      </c>
      <c r="L19" s="18">
        <f t="shared" ref="L19:L21" si="11">J19/I19*100</f>
        <v>2.6255049047893824</v>
      </c>
      <c r="O19" s="17"/>
      <c r="P19" s="17"/>
    </row>
    <row r="20" spans="1:16" x14ac:dyDescent="0.3">
      <c r="A20" s="5"/>
      <c r="B20" s="25">
        <v>9</v>
      </c>
      <c r="C20" s="26" t="s">
        <v>31</v>
      </c>
      <c r="D20" s="27" t="s">
        <v>18</v>
      </c>
      <c r="E20" s="20">
        <v>20</v>
      </c>
      <c r="F20" s="12">
        <v>92.3</v>
      </c>
      <c r="G20" s="23">
        <v>94.1</v>
      </c>
      <c r="H20" s="23">
        <v>97.5</v>
      </c>
      <c r="I20" s="22">
        <f t="shared" si="8"/>
        <v>92.3</v>
      </c>
      <c r="J20" s="18">
        <f t="shared" si="9"/>
        <v>2.64</v>
      </c>
      <c r="K20" s="18">
        <f t="shared" si="10"/>
        <v>1846</v>
      </c>
      <c r="L20" s="18">
        <f t="shared" si="11"/>
        <v>2.8602383531960998</v>
      </c>
      <c r="O20" s="17"/>
      <c r="P20" s="17"/>
    </row>
    <row r="21" spans="1:16" x14ac:dyDescent="0.3">
      <c r="A21" s="5"/>
      <c r="B21" s="25">
        <v>10</v>
      </c>
      <c r="C21" s="26" t="s">
        <v>32</v>
      </c>
      <c r="D21" s="27" t="s">
        <v>18</v>
      </c>
      <c r="E21" s="20">
        <v>2</v>
      </c>
      <c r="F21" s="12">
        <v>519.6</v>
      </c>
      <c r="G21" s="23">
        <v>532.6</v>
      </c>
      <c r="H21" s="23">
        <v>549.70000000000005</v>
      </c>
      <c r="I21" s="22">
        <f t="shared" si="8"/>
        <v>519.6</v>
      </c>
      <c r="J21" s="18">
        <f t="shared" si="9"/>
        <v>15.1</v>
      </c>
      <c r="K21" s="18">
        <f t="shared" si="10"/>
        <v>1039.2</v>
      </c>
      <c r="L21" s="18">
        <f t="shared" si="11"/>
        <v>2.9060816012317163</v>
      </c>
      <c r="O21" s="17"/>
      <c r="P21" s="17"/>
    </row>
    <row r="22" spans="1:16" s="9" customFormat="1" ht="13.8" x14ac:dyDescent="0.25">
      <c r="B22" s="10"/>
      <c r="C22" s="21" t="s">
        <v>11</v>
      </c>
      <c r="D22" s="19"/>
      <c r="E22" s="21"/>
      <c r="F22" s="24"/>
      <c r="G22" s="24"/>
      <c r="H22" s="24"/>
      <c r="I22" s="11"/>
      <c r="J22" s="11"/>
      <c r="K22" s="11">
        <f>SUM(K12:K21)</f>
        <v>72324</v>
      </c>
      <c r="L22" s="12"/>
    </row>
    <row r="23" spans="1:16" s="9" customFormat="1" ht="13.8" x14ac:dyDescent="0.25">
      <c r="B23" s="13"/>
      <c r="C23" s="13"/>
      <c r="D23" s="14"/>
      <c r="E23" s="13"/>
      <c r="F23" s="15"/>
      <c r="G23" s="15"/>
      <c r="H23" s="15"/>
      <c r="I23" s="15"/>
      <c r="J23" s="15"/>
      <c r="K23" s="15"/>
      <c r="L23" s="16"/>
    </row>
    <row r="25" spans="1:16" ht="59.25" customHeight="1" x14ac:dyDescent="0.3">
      <c r="B25" s="37" t="s">
        <v>17</v>
      </c>
      <c r="C25" s="37"/>
      <c r="D25" s="37"/>
      <c r="E25" s="37"/>
      <c r="F25" s="37"/>
      <c r="G25" s="37"/>
    </row>
    <row r="28" spans="1:16" x14ac:dyDescent="0.3">
      <c r="K28" s="4"/>
    </row>
  </sheetData>
  <sheetProtection selectLockedCells="1"/>
  <mergeCells count="19">
    <mergeCell ref="B4:C4"/>
    <mergeCell ref="B25:G25"/>
    <mergeCell ref="F8:H9"/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  <mergeCell ref="C7:M7"/>
    <mergeCell ref="K8:K11"/>
    <mergeCell ref="L8:L11"/>
  </mergeCells>
  <conditionalFormatting sqref="L12:L21">
    <cfRule type="containsText" dxfId="1" priority="1" operator="containsText" text="НЕОДНОРОДНЫЕ">
      <formula>NOT(ISERROR(SEARCH("НЕОДНОРОДНЫЕ",L12)))</formula>
    </cfRule>
    <cfRule type="cellIs" dxfId="0" priority="2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Ирина</cp:lastModifiedBy>
  <cp:lastPrinted>2024-04-18T17:27:16Z</cp:lastPrinted>
  <dcterms:created xsi:type="dcterms:W3CDTF">2021-01-19T11:34:04Z</dcterms:created>
  <dcterms:modified xsi:type="dcterms:W3CDTF">2026-04-06T21:06:46Z</dcterms:modified>
</cp:coreProperties>
</file>