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Электронный магазин 2026г. - 44 ФЗ\ЭМ Тех.надзор Стилобат\"/>
    </mc:Choice>
  </mc:AlternateContent>
  <bookViews>
    <workbookView xWindow="32760" yWindow="32760" windowWidth="28800" windowHeight="13530" firstSheet="7" activeTab="7"/>
  </bookViews>
  <sheets>
    <sheet name="НМЦК-п.3.7.2" sheetId="18" state="hidden" r:id="rId1"/>
    <sheet name="Прилож.1 п.3.7.2" sheetId="19" state="hidden" r:id="rId2"/>
    <sheet name="НМЦК-п.3.7.3" sheetId="13" state="hidden" r:id="rId3"/>
    <sheet name="Прилож.1 п.3.7.3" sheetId="11" state="hidden" r:id="rId4"/>
    <sheet name="НМЦК-п.3.7.4" sheetId="15" state="hidden" r:id="rId5"/>
    <sheet name="Прилож.1 п.3.7.4" sheetId="17" state="hidden" r:id="rId6"/>
    <sheet name="НМЦ-ремонт" sheetId="10" state="hidden" r:id="rId7"/>
    <sheet name="Лист 1" sheetId="29" r:id="rId8"/>
  </sheets>
  <definedNames>
    <definedName name="_xlnm.Print_Area" localSheetId="7">'Лист 1'!$A$1:$J$16</definedName>
  </definedNames>
  <calcPr calcId="162913" fullPrecision="0"/>
</workbook>
</file>

<file path=xl/calcChain.xml><?xml version="1.0" encoding="utf-8"?>
<calcChain xmlns="http://schemas.openxmlformats.org/spreadsheetml/2006/main">
  <c r="I10" i="29" l="1"/>
  <c r="I12" i="29" s="1"/>
  <c r="E12" i="29"/>
  <c r="F12" i="29"/>
  <c r="D12" i="29"/>
  <c r="F10" i="17"/>
  <c r="L10" i="17" s="1"/>
  <c r="L18" i="17" s="1"/>
  <c r="I10" i="17"/>
  <c r="J10" i="17"/>
  <c r="K10" i="17" s="1"/>
  <c r="F11" i="17"/>
  <c r="I11" i="17"/>
  <c r="K11" i="17" s="1"/>
  <c r="J11" i="17"/>
  <c r="L11" i="17"/>
  <c r="F12" i="17"/>
  <c r="L12" i="17" s="1"/>
  <c r="I12" i="17"/>
  <c r="J12" i="17"/>
  <c r="K12" i="17"/>
  <c r="F13" i="17"/>
  <c r="L13" i="17" s="1"/>
  <c r="I13" i="17"/>
  <c r="J13" i="17"/>
  <c r="K13" i="17" s="1"/>
  <c r="F14" i="17"/>
  <c r="I14" i="17"/>
  <c r="J14" i="17"/>
  <c r="K14" i="17" s="1"/>
  <c r="L14" i="17"/>
  <c r="F15" i="17"/>
  <c r="L15" i="17" s="1"/>
  <c r="I15" i="17"/>
  <c r="J15" i="17"/>
  <c r="K15" i="17" s="1"/>
  <c r="F16" i="17"/>
  <c r="L16" i="17" s="1"/>
  <c r="I16" i="17"/>
  <c r="J16" i="17"/>
  <c r="K16" i="17" s="1"/>
  <c r="F10" i="11"/>
  <c r="L10" i="11" s="1"/>
  <c r="I10" i="11"/>
  <c r="J10" i="11"/>
  <c r="K10" i="11"/>
  <c r="F11" i="11"/>
  <c r="L11" i="11" s="1"/>
  <c r="N11" i="11" s="1"/>
  <c r="I11" i="11"/>
  <c r="J11" i="11"/>
  <c r="K11" i="11" s="1"/>
  <c r="F12" i="11"/>
  <c r="L12" i="11" s="1"/>
  <c r="N12" i="11" s="1"/>
  <c r="I12" i="11"/>
  <c r="J12" i="11"/>
  <c r="K12" i="11"/>
  <c r="F13" i="11"/>
  <c r="L13" i="11" s="1"/>
  <c r="N13" i="11" s="1"/>
  <c r="I13" i="11"/>
  <c r="J13" i="11"/>
  <c r="K13" i="11" s="1"/>
  <c r="F14" i="11"/>
  <c r="I14" i="11"/>
  <c r="J14" i="11"/>
  <c r="K14" i="11" s="1"/>
  <c r="L14" i="11"/>
  <c r="N14" i="11" s="1"/>
  <c r="F15" i="11"/>
  <c r="L15" i="11"/>
  <c r="N15" i="11" s="1"/>
  <c r="I15" i="11"/>
  <c r="J15" i="11"/>
  <c r="K15" i="11" s="1"/>
  <c r="F16" i="11"/>
  <c r="L16" i="11" s="1"/>
  <c r="N16" i="11" s="1"/>
  <c r="I16" i="11"/>
  <c r="J16" i="11"/>
  <c r="K16" i="11" s="1"/>
  <c r="F8" i="19"/>
  <c r="L8" i="19" s="1"/>
  <c r="L16" i="19" s="1"/>
  <c r="I8" i="19"/>
  <c r="J8" i="19"/>
  <c r="K8" i="19"/>
  <c r="F9" i="19"/>
  <c r="I9" i="19"/>
  <c r="J9" i="19"/>
  <c r="K9" i="19" s="1"/>
  <c r="L9" i="19"/>
  <c r="F10" i="19"/>
  <c r="L10" i="19"/>
  <c r="I10" i="19"/>
  <c r="J10" i="19"/>
  <c r="K10" i="19" s="1"/>
  <c r="F11" i="19"/>
  <c r="L11" i="19" s="1"/>
  <c r="I11" i="19"/>
  <c r="K11" i="19" s="1"/>
  <c r="J11" i="19"/>
  <c r="F12" i="19"/>
  <c r="L12" i="19" s="1"/>
  <c r="I12" i="19"/>
  <c r="J12" i="19"/>
  <c r="K12" i="19" s="1"/>
  <c r="F13" i="19"/>
  <c r="L13" i="19" s="1"/>
  <c r="I13" i="19"/>
  <c r="J13" i="19"/>
  <c r="K13" i="19" s="1"/>
  <c r="F14" i="19"/>
  <c r="L14" i="19" s="1"/>
  <c r="I14" i="19"/>
  <c r="K14" i="19" s="1"/>
  <c r="J14" i="19"/>
  <c r="L18" i="11" l="1"/>
  <c r="N10" i="11"/>
  <c r="N18" i="11" s="1"/>
  <c r="J10" i="29"/>
  <c r="J12" i="29" s="1"/>
  <c r="J13" i="29" s="1"/>
</calcChain>
</file>

<file path=xl/sharedStrings.xml><?xml version="1.0" encoding="utf-8"?>
<sst xmlns="http://schemas.openxmlformats.org/spreadsheetml/2006/main" count="138" uniqueCount="67">
  <si>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</si>
  <si>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</si>
  <si>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</si>
  <si>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t>Дата подготовки обоснования НМЦК: _ _._._. 201_г.</t>
  </si>
  <si>
    <t>Работник контрактной службы</t>
  </si>
  <si>
    <t>___________ /__________/ (подпись/ФИО)</t>
  </si>
  <si>
    <t>_ _._._. 201_г.</t>
  </si>
  <si>
    <t>Исполнитель: ________ (ФИО), контактный тел. ________</t>
  </si>
  <si>
    <t xml:space="preserve"> ______________ (должность)</t>
  </si>
  <si>
    <t>№ п/п</t>
  </si>
  <si>
    <t>Среднее квадратичное отклонение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</si>
  <si>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</si>
  <si>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</si>
  <si>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</si>
  <si>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</si>
  <si>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indexed="8"/>
        <rFont val="Times New Roman"/>
        <family val="1"/>
        <charset val="20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</si>
  <si>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</si>
  <si>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</si>
  <si>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indexed="8"/>
        <rFont val="Times New Roman"/>
        <family val="1"/>
        <charset val="20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</si>
  <si>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</si>
  <si>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</si>
  <si>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</si>
  <si>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</si>
  <si>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</si>
  <si>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</si>
  <si>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</si>
  <si>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</si>
  <si>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Определение и обоснование НМЦК методом сопоставимых рыночных цен (анализа рынка)</t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</si>
  <si>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</si>
  <si>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</si>
  <si>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>6=3+4+5</t>
  </si>
  <si>
    <t>9=           /8</t>
  </si>
  <si>
    <t>12=6*7/8</t>
  </si>
  <si>
    <t xml:space="preserve">Начальная (максимальная) цена контракта </t>
  </si>
  <si>
    <t xml:space="preserve">                  , руб. </t>
  </si>
  <si>
    <t>Обоснование начальной (максимальной) цены контракта (НМЦК)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</si>
  <si>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осуществлением поиска ценовой информации в реестре контрактов, заключенных заказчиками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п.3.7.3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</si>
  <si>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indexed="10"/>
        <rFont val="Times New Roman"/>
        <family val="1"/>
        <charset val="204"/>
      </rPr>
      <t>сбора и анализа общедоступной ценовой информации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п.3.7.4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</si>
  <si>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 xml:space="preserve">                                    откорректированная - с учетом увеличения (У), руб. </t>
  </si>
  <si>
    <t xml:space="preserve">Для определения и обоснования НМЦК в расчетах использованы три цены товара (работы, услуги) </t>
  </si>
  <si>
    <t>с осуществлением сбора и анализа общедоступной ценовой информации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</si>
  <si>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indexed="8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п.3.7.2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</si>
  <si>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</si>
  <si>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t>Полученная ценовая информация использована для определения и обоснования НМЦК </t>
  </si>
  <si>
    <r>
      <t xml:space="preserve">Ответы на запрос получены от _________________  </t>
    </r>
    <r>
      <rPr>
        <i/>
        <sz val="12"/>
        <color indexed="8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indexed="8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</si>
  <si>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r>
      <t xml:space="preserve">Для определения НМЦК использована ценовая информация __________________________________________ </t>
    </r>
    <r>
      <rPr>
        <i/>
        <sz val="12"/>
        <color indexed="8"/>
        <rFont val="Times New Roman"/>
        <family val="1"/>
        <charset val="204"/>
      </rPr>
      <t xml:space="preserve">(указать источники в соответствии с пунктами 3.7.4.1-3.7.4.8) </t>
    </r>
    <r>
      <rPr>
        <sz val="12"/>
        <color indexed="8"/>
        <rFont val="Times New Roman"/>
        <family val="1"/>
        <charset val="204"/>
      </rPr>
      <t xml:space="preserve">на основании п. 3.7.4__ </t>
    </r>
    <r>
      <rPr>
        <i/>
        <sz val="12"/>
        <color indexed="8"/>
        <rFont val="Times New Roman"/>
        <family val="1"/>
        <charset val="204"/>
      </rPr>
      <t>(указать конкретный пункт)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</si>
  <si>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</si>
  <si>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r>
      <t xml:space="preserve">НМЦК,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Приложени__ №___</t>
    </r>
    <r>
      <rPr>
        <sz val="12"/>
        <color indexed="8"/>
        <rFont val="Times New Roman"/>
        <family val="1"/>
        <charset val="204"/>
      </rPr>
      <t>)</t>
    </r>
  </si>
  <si>
    <r>
      <rPr>
        <sz val="10"/>
        <color indexed="53"/>
        <rFont val="Times New Roman"/>
        <family val="1"/>
        <charset val="204"/>
      </rPr>
      <t>если был ЕИ, т</t>
    </r>
    <r>
      <rPr>
        <sz val="10"/>
        <color indexed="53"/>
        <rFont val="Times New Roman"/>
        <family val="1"/>
        <charset val="204"/>
      </rPr>
      <t>о У=0%</t>
    </r>
    <r>
      <rPr>
        <sz val="10"/>
        <color indexed="8"/>
        <rFont val="Times New Roman"/>
        <family val="1"/>
        <charset val="204"/>
      </rPr>
      <t xml:space="preserve"> ;                  </t>
    </r>
    <r>
      <rPr>
        <sz val="10"/>
        <color indexed="12"/>
        <rFont val="Times New Roman"/>
        <family val="1"/>
        <charset val="204"/>
      </rPr>
      <t>если был ОК, то У≤10%</t>
    </r>
    <r>
      <rPr>
        <sz val="10"/>
        <color indexed="36"/>
        <rFont val="Times New Roman"/>
        <family val="1"/>
        <charset val="204"/>
      </rPr>
      <t>;</t>
    </r>
    <r>
      <rPr>
        <sz val="10"/>
        <color indexed="8"/>
        <rFont val="Times New Roman"/>
        <family val="1"/>
        <charset val="204"/>
      </rPr>
      <t xml:space="preserve">                                             </t>
    </r>
    <r>
      <rPr>
        <sz val="10"/>
        <color indexed="60"/>
        <rFont val="Times New Roman"/>
        <family val="1"/>
        <charset val="204"/>
      </rPr>
      <t>если был АЭФ, то У≤13%</t>
    </r>
    <r>
      <rPr>
        <sz val="10"/>
        <color indexed="60"/>
        <rFont val="Times New Roman"/>
        <family val="1"/>
        <charset val="204"/>
      </rPr>
      <t xml:space="preserve">; </t>
    </r>
    <r>
      <rPr>
        <sz val="10"/>
        <color indexed="8"/>
        <rFont val="Times New Roman"/>
        <family val="1"/>
        <charset val="204"/>
      </rPr>
      <t xml:space="preserve">                      </t>
    </r>
    <r>
      <rPr>
        <sz val="10"/>
        <color indexed="17"/>
        <rFont val="Times New Roman"/>
        <family val="1"/>
        <charset val="204"/>
      </rPr>
      <t>если был ЗК, то У≤17%</t>
    </r>
  </si>
  <si>
    <t xml:space="preserve">% увеличения цены (У) в соответ. с п.3.16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</si>
  <si>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</si>
  <si>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</si>
  <si>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</si>
  <si>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</si>
  <si>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8 = кол-во ответов ИЦИ</t>
  </si>
  <si>
    <t>Единица измерения</t>
  </si>
  <si>
    <t>Минимальное ценовое предложение, руб.</t>
  </si>
  <si>
    <t>Всего цена контракта (договора), руб.</t>
  </si>
  <si>
    <t>Итого цена , руб. (7*8)</t>
  </si>
  <si>
    <r>
      <t xml:space="preserve">Заказчиком были направлены запросы о предоставлении ценовой информации </t>
    </r>
    <r>
      <rPr>
        <u/>
        <sz val="12"/>
        <rFont val="Times New Roman"/>
        <family val="1"/>
        <charset val="204"/>
      </rPr>
      <t xml:space="preserve"> (подрядчикам, исполнителям) (указать точное количество запросов</t>
    </r>
    <r>
      <rPr>
        <sz val="12"/>
        <rFont val="Times New Roman"/>
        <family val="1"/>
        <charset val="204"/>
      </rPr>
      <t>, но не менее 5-ти)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</si>
  <si>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>Источник инф. № 1
Вх.№1</t>
  </si>
  <si>
    <t>Источник инф. № 2
Вх.№2</t>
  </si>
  <si>
    <t>Источник инф. № 3
Вх.№ 3</t>
  </si>
  <si>
    <t xml:space="preserve">Ответы на запросы получены от 3 поставщиков (подрядчиков, исполнителей)(указать точное количество),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</si>
  <si>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руб</t>
  </si>
  <si>
    <t xml:space="preserve">Таблица расчета начальной (максимальной) цены контракта на Оказание услуг по осуществлению технического надзора за выполнением работ по реставрации   и  ремонту стилобата и шаров объекта культурного наследия федерального значения "Елагин дворец" по адресу: г. Санкт-Петербург, Елагин остров, д. 4, лит. А  </t>
  </si>
  <si>
    <r>
      <t xml:space="preserve">Оказание услуг по осуществлению технического  надзора за выполнением работ по реставрации   и  ремонту стилобата и шаров </t>
    </r>
    <r>
      <rPr>
        <sz val="11"/>
        <rFont val="Times New Roman"/>
        <family val="1"/>
        <charset val="204"/>
      </rPr>
      <t>объекта культурного наследия федерального значения "Елагин дворец" по адресу: г. Санкт-Петербург, Елагин остров, д. 4, лит. А</t>
    </r>
    <r>
      <rPr>
        <sz val="12"/>
        <rFont val="Times New Roman"/>
        <family val="1"/>
        <charset val="204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</si>
</sst>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_р_._-;\-* #,##0.00_р_._-;_-* &quot;-&quot;??_р_._-;_-@_-"/>
    <numFmt numFmtId="165" formatCode="0.0%"/>
    <numFmt numFmtId="166" formatCode="#,##0.0000"/>
  </numFmts>
  <fonts count="39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sz val="10"/>
      <color indexed="36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0"/>
      <color indexed="53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i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2" fillId="0" borderId="0"/>
    <xf numFmtId="0" fontId="23" fillId="0" borderId="0"/>
    <xf numFmtId="0" fontId="23" fillId="0" borderId="0"/>
    <xf numFmtId="164" fontId="23" fillId="0" borderId="0" applyFont="0" applyFill="0" applyBorder="0" applyAlignment="0" applyProtection="0"/>
  </cellStyleXfs>
  <cellXfs count="124">
    <xf numFmtId="0" fontId="0" fillId="0" borderId="0" xfId="0"/>
    <xf numFmtId="0" fontId="24" fillId="0" borderId="0" xfId="0" applyFont="1" applyAlignment="1">
      <alignment vertical="center" wrapText="1"/>
    </xf>
    <xf numFmtId="0" fontId="24" fillId="0" borderId="0" xfId="0" applyFont="1" applyAlignment="1">
      <alignment horizontal="center" vertical="center" wrapText="1"/>
    </xf>
    <xf numFmtId="4" fontId="24" fillId="0" borderId="0" xfId="0" applyNumberFormat="1" applyFont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6" fillId="2" borderId="1" xfId="0" applyFont="1" applyFill="1" applyBorder="1" applyAlignment="1">
      <alignment horizontal="left" vertical="center" wrapText="1"/>
    </xf>
    <xf numFmtId="4" fontId="27" fillId="2" borderId="1" xfId="0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28" fillId="0" borderId="0" xfId="0" applyFont="1" applyAlignment="1">
      <alignment horizontal="right" vertic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left" vertical="center"/>
    </xf>
    <xf numFmtId="4" fontId="24" fillId="0" borderId="0" xfId="0" applyNumberFormat="1" applyFont="1" applyAlignment="1">
      <alignment vertical="center" wrapText="1"/>
    </xf>
    <xf numFmtId="4" fontId="29" fillId="2" borderId="2" xfId="0" applyNumberFormat="1" applyFont="1" applyFill="1" applyBorder="1" applyAlignment="1">
      <alignment horizontal="center" vertical="center" wrapText="1"/>
    </xf>
    <xf numFmtId="0" fontId="24" fillId="0" borderId="1" xfId="0" applyFont="1" applyBorder="1" applyAlignment="1">
      <alignment vertical="center" wrapText="1"/>
    </xf>
    <xf numFmtId="4" fontId="29" fillId="2" borderId="3" xfId="0" applyNumberFormat="1" applyFont="1" applyFill="1" applyBorder="1" applyAlignment="1">
      <alignment vertical="center" wrapText="1"/>
    </xf>
    <xf numFmtId="0" fontId="30" fillId="2" borderId="1" xfId="0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left" vertical="center" wrapText="1"/>
    </xf>
    <xf numFmtId="4" fontId="32" fillId="2" borderId="1" xfId="0" applyNumberFormat="1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center" vertical="center" wrapText="1"/>
    </xf>
    <xf numFmtId="0" fontId="33" fillId="0" borderId="4" xfId="0" applyFont="1" applyBorder="1" applyAlignment="1">
      <alignment horizontal="right" vertical="center" wrapText="1"/>
    </xf>
    <xf numFmtId="4" fontId="29" fillId="2" borderId="1" xfId="0" applyNumberFormat="1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left" vertical="center" wrapText="1"/>
    </xf>
    <xf numFmtId="4" fontId="24" fillId="0" borderId="1" xfId="0" applyNumberFormat="1" applyFont="1" applyBorder="1" applyAlignment="1">
      <alignment horizontal="center" vertical="center" wrapText="1"/>
    </xf>
    <xf numFmtId="4" fontId="29" fillId="0" borderId="2" xfId="0" applyNumberFormat="1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 wrapText="1"/>
    </xf>
    <xf numFmtId="4" fontId="32" fillId="0" borderId="1" xfId="0" applyNumberFormat="1" applyFont="1" applyFill="1" applyBorder="1" applyAlignment="1">
      <alignment horizontal="center" vertical="center" wrapText="1"/>
    </xf>
    <xf numFmtId="0" fontId="29" fillId="0" borderId="2" xfId="0" applyFont="1" applyFill="1" applyBorder="1" applyAlignment="1">
      <alignment horizontal="center" vertical="top" wrapText="1"/>
    </xf>
    <xf numFmtId="10" fontId="32" fillId="0" borderId="1" xfId="0" applyNumberFormat="1" applyFont="1" applyFill="1" applyBorder="1" applyAlignment="1">
      <alignment horizontal="center" vertical="center" wrapText="1"/>
    </xf>
    <xf numFmtId="0" fontId="34" fillId="0" borderId="0" xfId="0" applyFont="1"/>
    <xf numFmtId="4" fontId="32" fillId="2" borderId="3" xfId="0" applyNumberFormat="1" applyFont="1" applyFill="1" applyBorder="1" applyAlignment="1">
      <alignment horizontal="center" vertical="center" wrapText="1"/>
    </xf>
    <xf numFmtId="165" fontId="32" fillId="2" borderId="1" xfId="0" applyNumberFormat="1" applyFont="1" applyFill="1" applyBorder="1" applyAlignment="1">
      <alignment horizontal="center" vertical="center" wrapText="1"/>
    </xf>
    <xf numFmtId="0" fontId="31" fillId="3" borderId="1" xfId="0" applyFont="1" applyFill="1" applyBorder="1" applyAlignment="1">
      <alignment horizontal="center" vertical="center" wrapText="1"/>
    </xf>
    <xf numFmtId="4" fontId="24" fillId="3" borderId="1" xfId="0" applyNumberFormat="1" applyFont="1" applyFill="1" applyBorder="1" applyAlignment="1">
      <alignment horizontal="center" vertical="center" wrapText="1"/>
    </xf>
    <xf numFmtId="4" fontId="32" fillId="3" borderId="1" xfId="0" applyNumberFormat="1" applyFont="1" applyFill="1" applyBorder="1" applyAlignment="1">
      <alignment horizontal="center" vertical="center" wrapText="1"/>
    </xf>
    <xf numFmtId="10" fontId="32" fillId="3" borderId="1" xfId="0" applyNumberFormat="1" applyFont="1" applyFill="1" applyBorder="1" applyAlignment="1">
      <alignment horizontal="center" vertical="center" wrapText="1"/>
    </xf>
    <xf numFmtId="165" fontId="32" fillId="3" borderId="1" xfId="0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vertical="center"/>
    </xf>
    <xf numFmtId="0" fontId="28" fillId="0" borderId="0" xfId="0" applyFont="1" applyAlignment="1">
      <alignment horizontal="left" vertical="center"/>
    </xf>
    <xf numFmtId="0" fontId="33" fillId="0" borderId="4" xfId="0" applyFont="1" applyBorder="1" applyAlignment="1">
      <alignment horizontal="right" vertical="center" wrapText="1"/>
    </xf>
    <xf numFmtId="4" fontId="24" fillId="0" borderId="1" xfId="0" applyNumberFormat="1" applyFont="1" applyBorder="1" applyAlignment="1">
      <alignment horizontal="center" vertical="center" wrapText="1"/>
    </xf>
    <xf numFmtId="0" fontId="26" fillId="0" borderId="0" xfId="0" applyFont="1" applyAlignment="1">
      <alignment horizontal="left" vertical="center" wrapText="1"/>
    </xf>
    <xf numFmtId="4" fontId="29" fillId="2" borderId="2" xfId="0" applyNumberFormat="1" applyFont="1" applyFill="1" applyBorder="1" applyAlignment="1">
      <alignment horizontal="center" vertical="center" wrapText="1"/>
    </xf>
    <xf numFmtId="4" fontId="29" fillId="2" borderId="2" xfId="0" applyNumberFormat="1" applyFont="1" applyFill="1" applyBorder="1" applyAlignment="1">
      <alignment horizontal="center" vertical="center" wrapText="1"/>
    </xf>
    <xf numFmtId="0" fontId="29" fillId="2" borderId="2" xfId="0" applyFont="1" applyFill="1" applyBorder="1" applyAlignment="1">
      <alignment horizontal="center" vertical="center" wrapText="1"/>
    </xf>
    <xf numFmtId="0" fontId="21" fillId="4" borderId="1" xfId="0" applyFont="1" applyFill="1" applyBorder="1" applyAlignment="1">
      <alignment horizontal="center" vertical="center" wrapText="1"/>
    </xf>
    <xf numFmtId="166" fontId="0" fillId="0" borderId="0" xfId="0" applyNumberFormat="1"/>
    <xf numFmtId="0" fontId="13" fillId="0" borderId="0" xfId="0" applyFont="1" applyBorder="1" applyAlignment="1">
      <alignment horizontal="center" vertical="center" wrapText="1"/>
    </xf>
    <xf numFmtId="0" fontId="0" fillId="0" borderId="0" xfId="0" applyBorder="1"/>
    <xf numFmtId="4" fontId="16" fillId="4" borderId="1" xfId="0" applyNumberFormat="1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4" fontId="17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8" fillId="4" borderId="1" xfId="0" applyFont="1" applyFill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18" fillId="4" borderId="2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164" fontId="18" fillId="4" borderId="1" xfId="4" applyFont="1" applyFill="1" applyBorder="1" applyAlignment="1">
      <alignment vertical="center" wrapText="1"/>
    </xf>
    <xf numFmtId="4" fontId="18" fillId="4" borderId="5" xfId="0" applyNumberFormat="1" applyFont="1" applyFill="1" applyBorder="1" applyAlignment="1">
      <alignment horizontal="center" vertical="center" wrapText="1"/>
    </xf>
    <xf numFmtId="0" fontId="19" fillId="4" borderId="0" xfId="0" applyFont="1" applyFill="1" applyAlignment="1">
      <alignment horizontal="left" wrapText="1"/>
    </xf>
    <xf numFmtId="0" fontId="18" fillId="0" borderId="1" xfId="0" applyFont="1" applyFill="1" applyBorder="1" applyAlignment="1">
      <alignment vertical="center" wrapText="1"/>
    </xf>
    <xf numFmtId="4" fontId="18" fillId="0" borderId="1" xfId="0" applyNumberFormat="1" applyFont="1" applyFill="1" applyBorder="1" applyAlignment="1">
      <alignment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38" fillId="0" borderId="12" xfId="0" applyFont="1" applyBorder="1" applyAlignment="1">
      <alignment vertical="center" wrapText="1"/>
    </xf>
    <xf numFmtId="4" fontId="38" fillId="0" borderId="13" xfId="0" applyNumberFormat="1" applyFont="1" applyBorder="1" applyAlignment="1">
      <alignment horizontal="center" vertical="center"/>
    </xf>
    <xf numFmtId="4" fontId="38" fillId="0" borderId="14" xfId="0" applyNumberFormat="1" applyFont="1" applyBorder="1" applyAlignment="1">
      <alignment horizontal="center" vertical="center"/>
    </xf>
    <xf numFmtId="4" fontId="38" fillId="0" borderId="15" xfId="0" applyNumberFormat="1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4" fontId="19" fillId="0" borderId="1" xfId="0" applyNumberFormat="1" applyFont="1" applyBorder="1" applyAlignment="1">
      <alignment vertical="center"/>
    </xf>
    <xf numFmtId="4" fontId="38" fillId="0" borderId="0" xfId="0" applyNumberFormat="1" applyFont="1" applyBorder="1" applyAlignment="1">
      <alignment horizontal="center" vertical="center"/>
    </xf>
    <xf numFmtId="0" fontId="17" fillId="0" borderId="16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28" fillId="0" borderId="0" xfId="0" applyFont="1" applyAlignment="1">
      <alignment horizontal="left" vertical="center"/>
    </xf>
    <xf numFmtId="0" fontId="25" fillId="0" borderId="0" xfId="0" applyFont="1" applyAlignment="1">
      <alignment horizontal="center" vertical="center" wrapText="1"/>
    </xf>
    <xf numFmtId="0" fontId="35" fillId="0" borderId="6" xfId="0" applyFont="1" applyBorder="1" applyAlignment="1">
      <alignment horizontal="center" vertical="center" wrapText="1"/>
    </xf>
    <xf numFmtId="0" fontId="26" fillId="2" borderId="7" xfId="0" applyFont="1" applyFill="1" applyBorder="1" applyAlignment="1">
      <alignment horizontal="left" vertical="center" wrapText="1"/>
    </xf>
    <xf numFmtId="0" fontId="26" fillId="2" borderId="8" xfId="0" applyFont="1" applyFill="1" applyBorder="1" applyAlignment="1">
      <alignment horizontal="left" vertical="center" wrapText="1"/>
    </xf>
    <xf numFmtId="0" fontId="28" fillId="0" borderId="0" xfId="0" applyFont="1" applyAlignment="1">
      <alignment vertical="center"/>
    </xf>
    <xf numFmtId="4" fontId="24" fillId="0" borderId="1" xfId="0" applyNumberFormat="1" applyFont="1" applyBorder="1" applyAlignment="1">
      <alignment horizontal="center" vertical="center" wrapText="1"/>
    </xf>
    <xf numFmtId="0" fontId="33" fillId="0" borderId="7" xfId="0" applyFont="1" applyBorder="1" applyAlignment="1">
      <alignment horizontal="right" vertical="center" wrapText="1"/>
    </xf>
    <xf numFmtId="0" fontId="33" fillId="0" borderId="4" xfId="0" applyFont="1" applyBorder="1" applyAlignment="1">
      <alignment horizontal="right" vertical="center" wrapText="1"/>
    </xf>
    <xf numFmtId="0" fontId="26" fillId="0" borderId="0" xfId="0" applyFont="1" applyAlignment="1">
      <alignment horizontal="left" vertical="center" wrapText="1"/>
    </xf>
    <xf numFmtId="0" fontId="3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6" fillId="0" borderId="2" xfId="0" applyFont="1" applyBorder="1" applyAlignment="1">
      <alignment horizontal="center" vertical="center" wrapText="1"/>
    </xf>
    <xf numFmtId="0" fontId="36" fillId="0" borderId="3" xfId="0" applyFont="1" applyBorder="1" applyAlignment="1">
      <alignment horizontal="center" vertical="center" wrapText="1"/>
    </xf>
    <xf numFmtId="0" fontId="29" fillId="2" borderId="2" xfId="0" applyFont="1" applyFill="1" applyBorder="1" applyAlignment="1">
      <alignment horizontal="center" vertical="center" wrapText="1"/>
    </xf>
    <xf numFmtId="0" fontId="29" fillId="2" borderId="9" xfId="0" applyFont="1" applyFill="1" applyBorder="1" applyAlignment="1">
      <alignment horizontal="center" vertical="center" wrapText="1"/>
    </xf>
    <xf numFmtId="0" fontId="33" fillId="2" borderId="7" xfId="0" applyFont="1" applyFill="1" applyBorder="1" applyAlignment="1">
      <alignment horizontal="center" vertical="center" wrapText="1"/>
    </xf>
    <xf numFmtId="0" fontId="33" fillId="2" borderId="4" xfId="0" applyFont="1" applyFill="1" applyBorder="1" applyAlignment="1">
      <alignment horizontal="center" vertical="center" wrapText="1"/>
    </xf>
    <xf numFmtId="0" fontId="33" fillId="2" borderId="8" xfId="0" applyFont="1" applyFill="1" applyBorder="1" applyAlignment="1">
      <alignment horizontal="center" vertical="center" wrapText="1"/>
    </xf>
    <xf numFmtId="0" fontId="29" fillId="2" borderId="5" xfId="0" applyFont="1" applyFill="1" applyBorder="1" applyAlignment="1">
      <alignment horizontal="center" vertical="center" wrapText="1"/>
    </xf>
    <xf numFmtId="4" fontId="33" fillId="0" borderId="1" xfId="0" applyNumberFormat="1" applyFont="1" applyBorder="1" applyAlignment="1">
      <alignment horizontal="center" vertical="center" wrapText="1"/>
    </xf>
    <xf numFmtId="4" fontId="29" fillId="2" borderId="2" xfId="0" applyNumberFormat="1" applyFont="1" applyFill="1" applyBorder="1" applyAlignment="1">
      <alignment horizontal="center" vertical="center" wrapText="1"/>
    </xf>
    <xf numFmtId="4" fontId="29" fillId="2" borderId="5" xfId="0" applyNumberFormat="1" applyFont="1" applyFill="1" applyBorder="1" applyAlignment="1">
      <alignment horizontal="center" vertical="center" wrapText="1"/>
    </xf>
    <xf numFmtId="0" fontId="35" fillId="0" borderId="4" xfId="0" applyFont="1" applyBorder="1" applyAlignment="1">
      <alignment horizontal="center" vertical="top" wrapText="1"/>
    </xf>
    <xf numFmtId="0" fontId="26" fillId="2" borderId="2" xfId="0" applyFont="1" applyFill="1" applyBorder="1" applyAlignment="1">
      <alignment horizontal="left" vertical="center" wrapText="1"/>
    </xf>
    <xf numFmtId="0" fontId="26" fillId="2" borderId="3" xfId="0" applyFont="1" applyFill="1" applyBorder="1" applyAlignment="1">
      <alignment horizontal="left" vertical="center" wrapText="1"/>
    </xf>
    <xf numFmtId="0" fontId="26" fillId="2" borderId="5" xfId="0" applyFont="1" applyFill="1" applyBorder="1" applyAlignment="1">
      <alignment horizontal="left" vertical="center" wrapText="1"/>
    </xf>
    <xf numFmtId="0" fontId="37" fillId="0" borderId="0" xfId="0" applyFont="1" applyBorder="1" applyAlignment="1">
      <alignment horizontal="center"/>
    </xf>
    <xf numFmtId="0" fontId="28" fillId="0" borderId="0" xfId="0" applyFont="1" applyBorder="1" applyAlignment="1">
      <alignment horizontal="center"/>
    </xf>
    <xf numFmtId="0" fontId="17" fillId="0" borderId="1" xfId="0" applyFont="1" applyFill="1" applyBorder="1" applyAlignment="1">
      <alignment horizontal="center" vertical="center" wrapText="1"/>
    </xf>
    <xf numFmtId="4" fontId="17" fillId="4" borderId="2" xfId="0" applyNumberFormat="1" applyFont="1" applyFill="1" applyBorder="1" applyAlignment="1">
      <alignment horizontal="center" vertical="center" wrapText="1"/>
    </xf>
    <xf numFmtId="4" fontId="17" fillId="4" borderId="3" xfId="0" applyNumberFormat="1" applyFont="1" applyFill="1" applyBorder="1" applyAlignment="1">
      <alignment horizontal="center" vertical="center" wrapText="1"/>
    </xf>
    <xf numFmtId="4" fontId="17" fillId="4" borderId="5" xfId="0" applyNumberFormat="1" applyFont="1" applyFill="1" applyBorder="1" applyAlignment="1">
      <alignment horizontal="center" vertical="center" wrapText="1"/>
    </xf>
    <xf numFmtId="0" fontId="16" fillId="4" borderId="7" xfId="0" applyFont="1" applyFill="1" applyBorder="1" applyAlignment="1">
      <alignment horizontal="right" vertical="center" wrapText="1"/>
    </xf>
    <xf numFmtId="0" fontId="16" fillId="4" borderId="4" xfId="0" applyFont="1" applyFill="1" applyBorder="1" applyAlignment="1">
      <alignment horizontal="right" vertical="center" wrapText="1"/>
    </xf>
    <xf numFmtId="0" fontId="24" fillId="0" borderId="6" xfId="0" applyFont="1" applyBorder="1" applyAlignment="1">
      <alignment horizontal="left" wrapText="1"/>
    </xf>
    <xf numFmtId="0" fontId="16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left" vertical="center" wrapText="1"/>
    </xf>
    <xf numFmtId="0" fontId="19" fillId="4" borderId="10" xfId="0" applyFont="1" applyFill="1" applyBorder="1" applyAlignment="1">
      <alignment horizontal="left" wrapText="1"/>
    </xf>
    <xf numFmtId="0" fontId="17" fillId="4" borderId="2" xfId="0" applyFont="1" applyFill="1" applyBorder="1" applyAlignment="1">
      <alignment horizontal="center" vertical="center" wrapText="1"/>
    </xf>
    <xf numFmtId="0" fontId="17" fillId="4" borderId="3" xfId="0" applyFont="1" applyFill="1" applyBorder="1" applyAlignment="1">
      <alignment horizontal="center" vertical="center" wrapText="1"/>
    </xf>
    <xf numFmtId="0" fontId="17" fillId="4" borderId="5" xfId="0" applyFont="1" applyFill="1" applyBorder="1" applyAlignment="1">
      <alignment horizontal="center" vertical="center" wrapText="1"/>
    </xf>
    <xf numFmtId="4" fontId="17" fillId="0" borderId="2" xfId="0" applyNumberFormat="1" applyFont="1" applyFill="1" applyBorder="1" applyAlignment="1">
      <alignment horizontal="center" vertical="center" wrapText="1"/>
    </xf>
    <xf numFmtId="4" fontId="17" fillId="0" borderId="3" xfId="0" applyNumberFormat="1" applyFont="1" applyFill="1" applyBorder="1" applyAlignment="1">
      <alignment horizontal="center" vertical="center" wrapText="1"/>
    </xf>
    <xf numFmtId="4" fontId="17" fillId="0" borderId="5" xfId="0" applyNumberFormat="1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 wrapText="1"/>
    </xf>
    <xf numFmtId="0" fontId="17" fillId="0" borderId="11" xfId="0" applyFont="1" applyFill="1" applyBorder="1" applyAlignment="1">
      <alignment horizontal="center" vertical="center" wrapText="1"/>
    </xf>
    <xf numFmtId="0" fontId="17" fillId="0" borderId="6" xfId="0" applyFont="1" applyFill="1" applyBorder="1" applyAlignment="1">
      <alignment horizontal="center" vertical="center" wrapText="1"/>
    </xf>
  </cellXfs>
  <cellStyles count="5">
    <cellStyle name="Обычный" xfId="0" builtinId="0"/>
    <cellStyle name="Обычный 4" xfId="1"/>
    <cellStyle name="Обычный 6 3 3" xfId="2"/>
    <cellStyle name="Обычный 6 5 3" xfId="3"/>
    <cellStyle name="Финансовый" xfId="4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5</xdr:row>
      <xdr:rowOff>438150</xdr:rowOff>
    </xdr:from>
    <xdr:to>
      <xdr:col>5</xdr:col>
      <xdr:colOff>523875</xdr:colOff>
      <xdr:row>5</xdr:row>
      <xdr:rowOff>723900</xdr:rowOff>
    </xdr:to>
    <xdr:pic>
      <xdr:nvPicPr>
        <xdr:cNvPr id="9145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905250" y="2971800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5</xdr:row>
      <xdr:rowOff>514350</xdr:rowOff>
    </xdr:from>
    <xdr:to>
      <xdr:col>9</xdr:col>
      <xdr:colOff>866775</xdr:colOff>
      <xdr:row>5</xdr:row>
      <xdr:rowOff>942975</xdr:rowOff>
    </xdr:to>
    <xdr:pic>
      <xdr:nvPicPr>
        <xdr:cNvPr id="91457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29375" y="304800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5</xdr:row>
      <xdr:rowOff>771525</xdr:rowOff>
    </xdr:from>
    <xdr:to>
      <xdr:col>10</xdr:col>
      <xdr:colOff>704850</xdr:colOff>
      <xdr:row>5</xdr:row>
      <xdr:rowOff>1095375</xdr:rowOff>
    </xdr:to>
    <xdr:pic>
      <xdr:nvPicPr>
        <xdr:cNvPr id="91458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343775" y="330517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6</xdr:row>
      <xdr:rowOff>161925</xdr:rowOff>
    </xdr:from>
    <xdr:to>
      <xdr:col>8</xdr:col>
      <xdr:colOff>523875</xdr:colOff>
      <xdr:row>6</xdr:row>
      <xdr:rowOff>314325</xdr:rowOff>
    </xdr:to>
    <xdr:pic>
      <xdr:nvPicPr>
        <xdr:cNvPr id="9145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924550" y="3829050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95250</xdr:colOff>
      <xdr:row>5</xdr:row>
      <xdr:rowOff>371475</xdr:rowOff>
    </xdr:from>
    <xdr:to>
      <xdr:col>11</xdr:col>
      <xdr:colOff>923925</xdr:colOff>
      <xdr:row>5</xdr:row>
      <xdr:rowOff>800100</xdr:rowOff>
    </xdr:to>
    <xdr:pic>
      <xdr:nvPicPr>
        <xdr:cNvPr id="9146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8124825" y="2905125"/>
          <a:ext cx="82867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15</xdr:row>
      <xdr:rowOff>9525</xdr:rowOff>
    </xdr:from>
    <xdr:to>
      <xdr:col>10</xdr:col>
      <xdr:colOff>295275</xdr:colOff>
      <xdr:row>15</xdr:row>
      <xdr:rowOff>333375</xdr:rowOff>
    </xdr:to>
    <xdr:pic>
      <xdr:nvPicPr>
        <xdr:cNvPr id="9146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6705600" y="5600700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4</xdr:row>
      <xdr:rowOff>238125</xdr:rowOff>
    </xdr:from>
    <xdr:to>
      <xdr:col>11</xdr:col>
      <xdr:colOff>647700</xdr:colOff>
      <xdr:row>4</xdr:row>
      <xdr:rowOff>495300</xdr:rowOff>
    </xdr:to>
    <xdr:pic>
      <xdr:nvPicPr>
        <xdr:cNvPr id="91462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87744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114675" y="3028950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87745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57825" y="325755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87746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372225" y="351472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247650</xdr:colOff>
      <xdr:row>8</xdr:row>
      <xdr:rowOff>161925</xdr:rowOff>
    </xdr:from>
    <xdr:to>
      <xdr:col>8</xdr:col>
      <xdr:colOff>514350</xdr:colOff>
      <xdr:row>8</xdr:row>
      <xdr:rowOff>428625</xdr:rowOff>
    </xdr:to>
    <xdr:pic>
      <xdr:nvPicPr>
        <xdr:cNvPr id="87747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4943475" y="4848225"/>
          <a:ext cx="2667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66675</xdr:colOff>
      <xdr:row>7</xdr:row>
      <xdr:rowOff>133350</xdr:rowOff>
    </xdr:from>
    <xdr:to>
      <xdr:col>11</xdr:col>
      <xdr:colOff>752475</xdr:colOff>
      <xdr:row>7</xdr:row>
      <xdr:rowOff>485775</xdr:rowOff>
    </xdr:to>
    <xdr:pic>
      <xdr:nvPicPr>
        <xdr:cNvPr id="8774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7124700" y="2876550"/>
          <a:ext cx="6858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87749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5734050" y="6791325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8775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7248525" y="2009775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85725</xdr:colOff>
      <xdr:row>6</xdr:row>
      <xdr:rowOff>790575</xdr:rowOff>
    </xdr:from>
    <xdr:to>
      <xdr:col>13</xdr:col>
      <xdr:colOff>542925</xdr:colOff>
      <xdr:row>7</xdr:row>
      <xdr:rowOff>76200</xdr:rowOff>
    </xdr:to>
    <xdr:pic>
      <xdr:nvPicPr>
        <xdr:cNvPr id="8775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582025" y="2562225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123825</xdr:colOff>
      <xdr:row>7</xdr:row>
      <xdr:rowOff>771525</xdr:rowOff>
    </xdr:from>
    <xdr:to>
      <xdr:col>5</xdr:col>
      <xdr:colOff>504825</xdr:colOff>
      <xdr:row>7</xdr:row>
      <xdr:rowOff>1057275</xdr:rowOff>
    </xdr:to>
    <xdr:pic>
      <xdr:nvPicPr>
        <xdr:cNvPr id="8775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105150" y="351472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89600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895725" y="300037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89601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29375" y="3228975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89602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343775" y="3486150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314325</xdr:rowOff>
    </xdr:to>
    <xdr:pic>
      <xdr:nvPicPr>
        <xdr:cNvPr id="89603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924550" y="4010025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209550</xdr:colOff>
      <xdr:row>7</xdr:row>
      <xdr:rowOff>114300</xdr:rowOff>
    </xdr:from>
    <xdr:to>
      <xdr:col>11</xdr:col>
      <xdr:colOff>895350</xdr:colOff>
      <xdr:row>7</xdr:row>
      <xdr:rowOff>466725</xdr:rowOff>
    </xdr:to>
    <xdr:pic>
      <xdr:nvPicPr>
        <xdr:cNvPr id="89604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8239125" y="2828925"/>
          <a:ext cx="6858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89605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6705600" y="5781675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8960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685800</xdr:rowOff>
    </xdr:to>
    <xdr:pic>
      <xdr:nvPicPr>
        <xdr:cNvPr id="89607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905250" y="311467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411480</xdr:colOff>
      <xdr:row>9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792480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B16"/>
  <sheetViews>
    <sheetView topLeftCell="A4" zoomScaleNormal="100" workbookViewId="0">
      <selection activeCell="F6" sqref="F6"/>
    </sheetView>
  </sheetViews>
  <sheetFormatPr defaultRowHeight="15" x14ac:dyDescent="0.25"/>
  <cols>
    <col min="1" max="1" width="36.140625" style="3" customWidth="1"/>
    <col min="2" max="2" width="51" style="2" customWidth="1"/>
    <col min="3" max="16384" width="9.140625" style="1"/>
  </cols>
  <sheetData>
    <row r="1" spans="1:2" ht="21.75" customHeight="1" x14ac:dyDescent="0.25">
      <c r="A1" s="75" t="s">
        <v>35</v>
      </c>
      <c r="B1" s="75"/>
    </row>
    <row r="2" spans="1:2" ht="30.75" customHeight="1" x14ac:dyDescent="0.25">
      <c r="A2" s="75"/>
      <c r="B2" s="75"/>
    </row>
    <row r="3" spans="1:2" ht="15.75" x14ac:dyDescent="0.25">
      <c r="A3" s="76" t="s">
        <v>0</v>
      </c>
      <c r="B3" s="76"/>
    </row>
    <row r="4" spans="1:2" ht="15.75" x14ac:dyDescent="0.25">
      <c r="A4" s="4"/>
      <c r="B4" s="4"/>
    </row>
    <row r="5" spans="1:2" ht="67.5" customHeight="1" x14ac:dyDescent="0.25">
      <c r="A5" s="5" t="s">
        <v>1</v>
      </c>
      <c r="B5" s="5"/>
    </row>
    <row r="6" spans="1:2" ht="308.25" customHeight="1" x14ac:dyDescent="0.25">
      <c r="A6" s="5" t="s">
        <v>2</v>
      </c>
      <c r="B6" s="5" t="s">
        <v>41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77" t="s">
        <v>3</v>
      </c>
      <c r="B8" s="78"/>
    </row>
    <row r="9" spans="1:2" ht="15.75" x14ac:dyDescent="0.25">
      <c r="A9" s="38"/>
      <c r="B9" s="38"/>
    </row>
    <row r="10" spans="1:2" ht="15.75" x14ac:dyDescent="0.25">
      <c r="A10" s="79" t="s">
        <v>4</v>
      </c>
      <c r="B10" s="79"/>
    </row>
    <row r="11" spans="1:2" ht="15.75" x14ac:dyDescent="0.25">
      <c r="A11" s="38"/>
      <c r="B11" s="38"/>
    </row>
    <row r="12" spans="1:2" ht="15.75" x14ac:dyDescent="0.25">
      <c r="A12" s="39" t="s">
        <v>8</v>
      </c>
      <c r="B12" s="39" t="s">
        <v>5</v>
      </c>
    </row>
    <row r="13" spans="1:2" ht="15.75" x14ac:dyDescent="0.25">
      <c r="A13" s="38"/>
      <c r="B13" s="38"/>
    </row>
    <row r="14" spans="1:2" ht="15.75" x14ac:dyDescent="0.25">
      <c r="A14" s="9" t="s">
        <v>6</v>
      </c>
      <c r="B14" s="38"/>
    </row>
    <row r="15" spans="1:2" ht="15.75" x14ac:dyDescent="0.25">
      <c r="A15" s="10"/>
      <c r="B15" s="38"/>
    </row>
    <row r="16" spans="1:2" ht="29.25" customHeight="1" x14ac:dyDescent="0.25">
      <c r="A16" s="74" t="s">
        <v>7</v>
      </c>
      <c r="B16" s="74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17"/>
  <sheetViews>
    <sheetView zoomScaleNormal="100" workbookViewId="0">
      <selection activeCell="H8" sqref="H8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84" t="s">
        <v>27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</row>
    <row r="2" spans="1:16" ht="68.25" customHeight="1" x14ac:dyDescent="0.25">
      <c r="A2" s="85" t="s">
        <v>42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</row>
    <row r="3" spans="1:16" ht="35.25" customHeight="1" x14ac:dyDescent="0.25">
      <c r="A3" s="83" t="s">
        <v>44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42"/>
      <c r="N3" s="42"/>
    </row>
    <row r="4" spans="1:16" ht="11.25" customHeight="1" x14ac:dyDescent="0.25">
      <c r="A4" s="1"/>
      <c r="B4" s="1"/>
      <c r="C4" s="1"/>
      <c r="D4" s="1"/>
      <c r="E4" s="1"/>
      <c r="F4" s="1"/>
      <c r="G4" s="1"/>
      <c r="H4" s="1"/>
      <c r="I4" s="12"/>
      <c r="J4" s="1"/>
      <c r="K4" s="1"/>
      <c r="L4" s="1"/>
    </row>
    <row r="5" spans="1:16" ht="60.75" customHeight="1" x14ac:dyDescent="0.25">
      <c r="A5" s="86" t="s">
        <v>9</v>
      </c>
      <c r="B5" s="88" t="s">
        <v>22</v>
      </c>
      <c r="C5" s="90" t="s">
        <v>53</v>
      </c>
      <c r="D5" s="91"/>
      <c r="E5" s="91"/>
      <c r="F5" s="92"/>
      <c r="G5" s="88" t="s">
        <v>23</v>
      </c>
      <c r="H5" s="88" t="s">
        <v>24</v>
      </c>
      <c r="I5" s="80" t="s">
        <v>21</v>
      </c>
      <c r="J5" s="80"/>
      <c r="K5" s="80"/>
      <c r="L5" s="43" t="s">
        <v>34</v>
      </c>
      <c r="P5" s="30"/>
    </row>
    <row r="6" spans="1:16" ht="89.25" x14ac:dyDescent="0.25">
      <c r="A6" s="87"/>
      <c r="B6" s="89"/>
      <c r="C6" s="45" t="s">
        <v>50</v>
      </c>
      <c r="D6" s="45" t="s">
        <v>51</v>
      </c>
      <c r="E6" s="45" t="s">
        <v>52</v>
      </c>
      <c r="F6" s="14"/>
      <c r="G6" s="93"/>
      <c r="H6" s="93"/>
      <c r="I6" s="25" t="s">
        <v>25</v>
      </c>
      <c r="J6" s="28" t="s">
        <v>10</v>
      </c>
      <c r="K6" s="28" t="s">
        <v>26</v>
      </c>
      <c r="L6" s="15"/>
    </row>
    <row r="7" spans="1:16" ht="40.5" x14ac:dyDescent="0.25">
      <c r="A7" s="16">
        <v>1</v>
      </c>
      <c r="B7" s="16">
        <v>2</v>
      </c>
      <c r="C7" s="16">
        <v>3</v>
      </c>
      <c r="D7" s="16">
        <v>4</v>
      </c>
      <c r="E7" s="16">
        <v>5</v>
      </c>
      <c r="F7" s="16" t="s">
        <v>30</v>
      </c>
      <c r="G7" s="16">
        <v>7</v>
      </c>
      <c r="H7" s="16" t="s">
        <v>54</v>
      </c>
      <c r="I7" s="26" t="s">
        <v>31</v>
      </c>
      <c r="J7" s="26">
        <v>10</v>
      </c>
      <c r="K7" s="26">
        <v>11</v>
      </c>
      <c r="L7" s="16" t="s">
        <v>32</v>
      </c>
    </row>
    <row r="8" spans="1:16" x14ac:dyDescent="0.25">
      <c r="A8" s="17">
        <v>1</v>
      </c>
      <c r="B8" s="18"/>
      <c r="C8" s="19"/>
      <c r="D8" s="19"/>
      <c r="E8" s="19"/>
      <c r="F8" s="41">
        <f>C8+D8+E8</f>
        <v>0</v>
      </c>
      <c r="G8" s="20"/>
      <c r="H8" s="20"/>
      <c r="I8" s="27" t="e">
        <f t="shared" ref="I8:I14" si="0">AVERAGE(C8:E8)</f>
        <v>#DIV/0!</v>
      </c>
      <c r="J8" s="27" t="e">
        <f t="shared" ref="J8:J14" si="1">STDEV(C8:E8)</f>
        <v>#DIV/0!</v>
      </c>
      <c r="K8" s="29" t="e">
        <f>J8/I8</f>
        <v>#DIV/0!</v>
      </c>
      <c r="L8" s="19" t="e">
        <f>F8/H8*G8</f>
        <v>#DIV/0!</v>
      </c>
    </row>
    <row r="9" spans="1:16" x14ac:dyDescent="0.25">
      <c r="A9" s="17">
        <v>2</v>
      </c>
      <c r="B9" s="18"/>
      <c r="C9" s="19"/>
      <c r="D9" s="19"/>
      <c r="E9" s="19"/>
      <c r="F9" s="41">
        <f t="shared" ref="F9:F14" si="2">C9+D9+E9</f>
        <v>0</v>
      </c>
      <c r="G9" s="20"/>
      <c r="H9" s="20"/>
      <c r="I9" s="27" t="e">
        <f t="shared" si="0"/>
        <v>#DIV/0!</v>
      </c>
      <c r="J9" s="27" t="e">
        <f t="shared" si="1"/>
        <v>#DIV/0!</v>
      </c>
      <c r="K9" s="29" t="e">
        <f t="shared" ref="K9:K14" si="3">J9/I9</f>
        <v>#DIV/0!</v>
      </c>
      <c r="L9" s="19" t="e">
        <f t="shared" ref="L9:L14" si="4">F9/H9*G9</f>
        <v>#DIV/0!</v>
      </c>
    </row>
    <row r="10" spans="1:16" x14ac:dyDescent="0.25">
      <c r="A10" s="17">
        <v>3</v>
      </c>
      <c r="B10" s="18"/>
      <c r="C10" s="19"/>
      <c r="D10" s="19"/>
      <c r="E10" s="19"/>
      <c r="F10" s="41">
        <f t="shared" si="2"/>
        <v>0</v>
      </c>
      <c r="G10" s="20"/>
      <c r="H10" s="20"/>
      <c r="I10" s="27" t="e">
        <f t="shared" si="0"/>
        <v>#DIV/0!</v>
      </c>
      <c r="J10" s="27" t="e">
        <f t="shared" si="1"/>
        <v>#DIV/0!</v>
      </c>
      <c r="K10" s="29" t="e">
        <f t="shared" si="3"/>
        <v>#DIV/0!</v>
      </c>
      <c r="L10" s="19" t="e">
        <f t="shared" si="4"/>
        <v>#DIV/0!</v>
      </c>
    </row>
    <row r="11" spans="1:16" x14ac:dyDescent="0.25">
      <c r="A11" s="17">
        <v>4</v>
      </c>
      <c r="B11" s="18"/>
      <c r="C11" s="19"/>
      <c r="D11" s="19"/>
      <c r="E11" s="19"/>
      <c r="F11" s="41">
        <f t="shared" si="2"/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si="3"/>
        <v>#DIV/0!</v>
      </c>
      <c r="L11" s="19" t="e">
        <f t="shared" si="4"/>
        <v>#DIV/0!</v>
      </c>
    </row>
    <row r="12" spans="1:16" x14ac:dyDescent="0.25">
      <c r="A12" s="17">
        <v>5</v>
      </c>
      <c r="B12" s="18"/>
      <c r="C12" s="19"/>
      <c r="D12" s="19"/>
      <c r="E12" s="19"/>
      <c r="F12" s="41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 x14ac:dyDescent="0.25">
      <c r="A13" s="17">
        <v>6</v>
      </c>
      <c r="B13" s="18"/>
      <c r="C13" s="19"/>
      <c r="D13" s="19"/>
      <c r="E13" s="19"/>
      <c r="F13" s="41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 x14ac:dyDescent="0.25">
      <c r="A14" s="17">
        <v>7</v>
      </c>
      <c r="B14" s="18"/>
      <c r="C14" s="19"/>
      <c r="D14" s="19"/>
      <c r="E14" s="19"/>
      <c r="F14" s="41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ht="6" customHeight="1" x14ac:dyDescent="0.25">
      <c r="A15" s="33"/>
      <c r="B15" s="33"/>
      <c r="C15" s="33"/>
      <c r="D15" s="33"/>
      <c r="E15" s="33"/>
      <c r="F15" s="34"/>
      <c r="G15" s="33"/>
      <c r="H15" s="33"/>
      <c r="I15" s="35"/>
      <c r="J15" s="35"/>
      <c r="K15" s="36"/>
      <c r="L15" s="35"/>
    </row>
    <row r="16" spans="1:16" ht="33" customHeight="1" x14ac:dyDescent="0.25">
      <c r="A16" s="81" t="s">
        <v>33</v>
      </c>
      <c r="B16" s="82"/>
      <c r="C16" s="82"/>
      <c r="D16" s="82"/>
      <c r="E16" s="82"/>
      <c r="F16" s="82"/>
      <c r="G16" s="82"/>
      <c r="H16" s="82"/>
      <c r="I16" s="82"/>
      <c r="J16" s="40"/>
      <c r="K16" s="40"/>
      <c r="L16" s="22" t="e">
        <f>SUM(L8:L15)</f>
        <v>#DIV/0!</v>
      </c>
    </row>
    <row r="17" spans="1:12" x14ac:dyDescent="0.25">
      <c r="A17" s="1"/>
      <c r="C17" s="1"/>
      <c r="D17" s="1"/>
      <c r="E17" s="1"/>
      <c r="F17" s="1"/>
      <c r="G17" s="1"/>
      <c r="H17" s="1"/>
      <c r="I17" s="12"/>
      <c r="J17" s="1"/>
      <c r="K17" s="1"/>
      <c r="L17" s="1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B16"/>
  <sheetViews>
    <sheetView zoomScaleNormal="100" workbookViewId="0">
      <selection activeCell="D14" sqref="D14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75" t="s">
        <v>35</v>
      </c>
      <c r="B1" s="75"/>
    </row>
    <row r="2" spans="1:2" ht="54.75" customHeight="1" x14ac:dyDescent="0.25">
      <c r="A2" s="75"/>
      <c r="B2" s="75"/>
    </row>
    <row r="3" spans="1:2" ht="15.75" x14ac:dyDescent="0.25">
      <c r="A3" s="76" t="s">
        <v>0</v>
      </c>
      <c r="B3" s="76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81.5" customHeight="1" x14ac:dyDescent="0.25">
      <c r="A6" s="5" t="s">
        <v>2</v>
      </c>
      <c r="B6" s="5" t="s">
        <v>36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77" t="s">
        <v>3</v>
      </c>
      <c r="B8" s="78"/>
    </row>
    <row r="9" spans="1:2" ht="15.75" x14ac:dyDescent="0.25">
      <c r="A9" s="8"/>
      <c r="B9" s="8"/>
    </row>
    <row r="10" spans="1:2" ht="15.75" x14ac:dyDescent="0.25">
      <c r="A10" s="79" t="s">
        <v>4</v>
      </c>
      <c r="B10" s="79"/>
    </row>
    <row r="11" spans="1:2" ht="15.75" x14ac:dyDescent="0.25">
      <c r="A11" s="8"/>
      <c r="B11" s="8"/>
    </row>
    <row r="12" spans="1:2" ht="15.75" x14ac:dyDescent="0.25">
      <c r="A12" s="11" t="s">
        <v>8</v>
      </c>
      <c r="B12" s="11" t="s">
        <v>5</v>
      </c>
    </row>
    <row r="13" spans="1:2" ht="15.75" x14ac:dyDescent="0.25">
      <c r="A13" s="8"/>
      <c r="B13" s="8"/>
    </row>
    <row r="14" spans="1:2" ht="15.75" x14ac:dyDescent="0.25">
      <c r="A14" s="9" t="s">
        <v>6</v>
      </c>
      <c r="B14" s="8"/>
    </row>
    <row r="15" spans="1:2" ht="15.75" x14ac:dyDescent="0.25">
      <c r="A15" s="10"/>
      <c r="B15" s="8"/>
    </row>
    <row r="16" spans="1:2" ht="29.25" customHeight="1" x14ac:dyDescent="0.25">
      <c r="A16" s="74" t="s">
        <v>7</v>
      </c>
      <c r="B16" s="74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R19"/>
  <sheetViews>
    <sheetView zoomScaleNormal="100" workbookViewId="0">
      <selection activeCell="H10" sqref="H10"/>
    </sheetView>
  </sheetViews>
  <sheetFormatPr defaultRowHeight="15" x14ac:dyDescent="0.25"/>
  <cols>
    <col min="1" max="1" width="3.5703125" customWidth="1"/>
    <col min="2" max="2" width="17.42578125" customWidth="1"/>
    <col min="3" max="3" width="7.7109375" customWidth="1"/>
    <col min="4" max="5" width="8" customWidth="1"/>
    <col min="6" max="6" width="8.85546875" customWidth="1"/>
    <col min="7" max="8" width="8.42578125" customWidth="1"/>
    <col min="9" max="9" width="11" customWidth="1"/>
    <col min="10" max="10" width="13.140625" customWidth="1"/>
    <col min="11" max="11" width="11.28515625" customWidth="1"/>
    <col min="12" max="12" width="12.140625" customWidth="1"/>
    <col min="13" max="13" width="9.42578125" customWidth="1"/>
    <col min="14" max="14" width="10.7109375" customWidth="1"/>
  </cols>
  <sheetData>
    <row r="1" spans="1:18" ht="24" customHeight="1" x14ac:dyDescent="0.25">
      <c r="A1" s="84" t="s">
        <v>27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</row>
    <row r="2" spans="1:18" ht="14.25" customHeight="1" x14ac:dyDescent="0.25">
      <c r="A2" s="85" t="s">
        <v>28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</row>
    <row r="3" spans="1:18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</row>
    <row r="4" spans="1:18" ht="49.5" customHeight="1" x14ac:dyDescent="0.25">
      <c r="A4" s="83" t="s">
        <v>29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</row>
    <row r="5" spans="1:18" ht="21.75" customHeight="1" x14ac:dyDescent="0.25">
      <c r="A5" s="83" t="s">
        <v>39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</row>
    <row r="6" spans="1:18" x14ac:dyDescent="0.25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  <c r="M6" s="1"/>
      <c r="N6" s="12"/>
    </row>
    <row r="7" spans="1:18" ht="76.5" customHeight="1" x14ac:dyDescent="0.25">
      <c r="A7" s="86" t="s">
        <v>9</v>
      </c>
      <c r="B7" s="88" t="s">
        <v>22</v>
      </c>
      <c r="C7" s="90" t="s">
        <v>53</v>
      </c>
      <c r="D7" s="91"/>
      <c r="E7" s="91"/>
      <c r="F7" s="92"/>
      <c r="G7" s="88" t="s">
        <v>23</v>
      </c>
      <c r="H7" s="88" t="s">
        <v>24</v>
      </c>
      <c r="I7" s="94" t="s">
        <v>21</v>
      </c>
      <c r="J7" s="94"/>
      <c r="K7" s="94"/>
      <c r="L7" s="13" t="s">
        <v>34</v>
      </c>
      <c r="M7" s="44" t="s">
        <v>49</v>
      </c>
      <c r="N7" s="95" t="s">
        <v>38</v>
      </c>
      <c r="R7" s="30"/>
    </row>
    <row r="8" spans="1:18" ht="153" x14ac:dyDescent="0.25">
      <c r="A8" s="87"/>
      <c r="B8" s="89"/>
      <c r="C8" s="45" t="s">
        <v>50</v>
      </c>
      <c r="D8" s="45" t="s">
        <v>51</v>
      </c>
      <c r="E8" s="45" t="s">
        <v>52</v>
      </c>
      <c r="F8" s="14"/>
      <c r="G8" s="93"/>
      <c r="H8" s="93"/>
      <c r="I8" s="25" t="s">
        <v>25</v>
      </c>
      <c r="J8" s="28" t="s">
        <v>10</v>
      </c>
      <c r="K8" s="28" t="s">
        <v>26</v>
      </c>
      <c r="L8" s="15"/>
      <c r="M8" s="31" t="s">
        <v>48</v>
      </c>
      <c r="N8" s="96"/>
    </row>
    <row r="9" spans="1:18" ht="54" x14ac:dyDescent="0.25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  <c r="M9" s="16">
        <v>13</v>
      </c>
      <c r="N9" s="16">
        <v>14</v>
      </c>
    </row>
    <row r="10" spans="1:18" x14ac:dyDescent="0.25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  <c r="M10" s="32"/>
      <c r="N10" s="19" t="e">
        <f>L10*(1+M10)</f>
        <v>#DIV/0!</v>
      </c>
    </row>
    <row r="11" spans="1:18" x14ac:dyDescent="0.25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  <c r="M11" s="32"/>
      <c r="N11" s="19" t="e">
        <f t="shared" ref="N11:N16" si="5">L11*(1+M11)</f>
        <v>#DIV/0!</v>
      </c>
    </row>
    <row r="12" spans="1:18" x14ac:dyDescent="0.25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  <c r="M12" s="32"/>
      <c r="N12" s="19" t="e">
        <f t="shared" si="5"/>
        <v>#DIV/0!</v>
      </c>
    </row>
    <row r="13" spans="1:18" x14ac:dyDescent="0.25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  <c r="M13" s="32"/>
      <c r="N13" s="19" t="e">
        <f t="shared" si="5"/>
        <v>#DIV/0!</v>
      </c>
    </row>
    <row r="14" spans="1:18" x14ac:dyDescent="0.25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  <c r="M14" s="32"/>
      <c r="N14" s="19" t="e">
        <f t="shared" si="5"/>
        <v>#DIV/0!</v>
      </c>
    </row>
    <row r="15" spans="1:18" x14ac:dyDescent="0.25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  <c r="M15" s="32"/>
      <c r="N15" s="19" t="e">
        <f t="shared" si="5"/>
        <v>#DIV/0!</v>
      </c>
    </row>
    <row r="16" spans="1:18" x14ac:dyDescent="0.25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  <c r="M16" s="32"/>
      <c r="N16" s="19" t="e">
        <f t="shared" si="5"/>
        <v>#DIV/0!</v>
      </c>
    </row>
    <row r="17" spans="1:14" ht="6" customHeight="1" x14ac:dyDescent="0.25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  <c r="M17" s="37"/>
      <c r="N17" s="35"/>
    </row>
    <row r="18" spans="1:14" ht="33" customHeight="1" x14ac:dyDescent="0.25">
      <c r="A18" s="81" t="s">
        <v>33</v>
      </c>
      <c r="B18" s="82"/>
      <c r="C18" s="82"/>
      <c r="D18" s="82"/>
      <c r="E18" s="82"/>
      <c r="F18" s="82"/>
      <c r="G18" s="82"/>
      <c r="H18" s="82"/>
      <c r="I18" s="82"/>
      <c r="J18" s="21"/>
      <c r="K18" s="21"/>
      <c r="L18" s="22" t="e">
        <f>SUM(L10:L17)</f>
        <v>#DIV/0!</v>
      </c>
      <c r="M18" s="22"/>
      <c r="N18" s="22" t="e">
        <f>SUM(N10:N17)</f>
        <v>#DIV/0!</v>
      </c>
    </row>
    <row r="19" spans="1:14" x14ac:dyDescent="0.25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  <c r="M19" s="1"/>
      <c r="N19" s="12"/>
    </row>
  </sheetData>
  <mergeCells count="13">
    <mergeCell ref="I7:K7"/>
    <mergeCell ref="A18:I18"/>
    <mergeCell ref="N7:N8"/>
    <mergeCell ref="A7:A8"/>
    <mergeCell ref="B7:B8"/>
    <mergeCell ref="C7:F7"/>
    <mergeCell ref="G7:G8"/>
    <mergeCell ref="H7:H8"/>
    <mergeCell ref="A1:N1"/>
    <mergeCell ref="A2:N2"/>
    <mergeCell ref="A3:N3"/>
    <mergeCell ref="A4:N4"/>
    <mergeCell ref="A5:N5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B16"/>
  <sheetViews>
    <sheetView zoomScaleNormal="100" workbookViewId="0">
      <selection activeCell="B5" sqref="B5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75" t="s">
        <v>35</v>
      </c>
      <c r="B1" s="75"/>
    </row>
    <row r="2" spans="1:2" ht="54.75" customHeight="1" x14ac:dyDescent="0.25">
      <c r="A2" s="75"/>
      <c r="B2" s="75"/>
    </row>
    <row r="3" spans="1:2" ht="15.75" x14ac:dyDescent="0.25">
      <c r="A3" s="76" t="s">
        <v>0</v>
      </c>
      <c r="B3" s="76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59.75" customHeight="1" x14ac:dyDescent="0.25">
      <c r="A6" s="5" t="s">
        <v>2</v>
      </c>
      <c r="B6" s="5" t="s">
        <v>37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77" t="s">
        <v>3</v>
      </c>
      <c r="B8" s="78"/>
    </row>
    <row r="9" spans="1:2" ht="15.75" x14ac:dyDescent="0.25">
      <c r="A9" s="8"/>
      <c r="B9" s="8"/>
    </row>
    <row r="10" spans="1:2" ht="15.75" x14ac:dyDescent="0.25">
      <c r="A10" s="79" t="s">
        <v>4</v>
      </c>
      <c r="B10" s="79"/>
    </row>
    <row r="11" spans="1:2" ht="15.75" x14ac:dyDescent="0.25">
      <c r="A11" s="8"/>
      <c r="B11" s="8"/>
    </row>
    <row r="12" spans="1:2" ht="15.75" x14ac:dyDescent="0.25">
      <c r="A12" s="11" t="s">
        <v>8</v>
      </c>
      <c r="B12" s="11" t="s">
        <v>5</v>
      </c>
    </row>
    <row r="13" spans="1:2" ht="15.75" x14ac:dyDescent="0.25">
      <c r="A13" s="8"/>
      <c r="B13" s="8"/>
    </row>
    <row r="14" spans="1:2" ht="15.75" x14ac:dyDescent="0.25">
      <c r="A14" s="9" t="s">
        <v>6</v>
      </c>
      <c r="B14" s="8"/>
    </row>
    <row r="15" spans="1:2" ht="15.75" x14ac:dyDescent="0.25">
      <c r="A15" s="10"/>
      <c r="B15" s="8"/>
    </row>
    <row r="16" spans="1:2" ht="29.25" customHeight="1" x14ac:dyDescent="0.25">
      <c r="A16" s="74" t="s">
        <v>7</v>
      </c>
      <c r="B16" s="74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P19"/>
  <sheetViews>
    <sheetView zoomScaleNormal="100" workbookViewId="0">
      <selection activeCell="I23" sqref="I23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84" t="s">
        <v>27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</row>
    <row r="2" spans="1:16" ht="14.25" customHeight="1" x14ac:dyDescent="0.25">
      <c r="A2" s="85" t="s">
        <v>40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</row>
    <row r="3" spans="1:16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</row>
    <row r="4" spans="1:16" ht="49.5" customHeight="1" x14ac:dyDescent="0.25">
      <c r="A4" s="83" t="s">
        <v>45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</row>
    <row r="5" spans="1:16" ht="21" customHeight="1" x14ac:dyDescent="0.25">
      <c r="A5" s="83" t="s">
        <v>43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</row>
    <row r="6" spans="1:16" x14ac:dyDescent="0.25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</row>
    <row r="7" spans="1:16" ht="75" customHeight="1" x14ac:dyDescent="0.25">
      <c r="A7" s="86" t="s">
        <v>9</v>
      </c>
      <c r="B7" s="88" t="s">
        <v>22</v>
      </c>
      <c r="C7" s="90" t="s">
        <v>53</v>
      </c>
      <c r="D7" s="91"/>
      <c r="E7" s="91"/>
      <c r="F7" s="92"/>
      <c r="G7" s="88" t="s">
        <v>23</v>
      </c>
      <c r="H7" s="88" t="s">
        <v>24</v>
      </c>
      <c r="I7" s="80" t="s">
        <v>21</v>
      </c>
      <c r="J7" s="80"/>
      <c r="K7" s="80"/>
      <c r="L7" s="13" t="s">
        <v>34</v>
      </c>
      <c r="P7" s="30"/>
    </row>
    <row r="8" spans="1:16" ht="89.25" x14ac:dyDescent="0.25">
      <c r="A8" s="87"/>
      <c r="B8" s="89"/>
      <c r="C8" s="45" t="s">
        <v>50</v>
      </c>
      <c r="D8" s="45" t="s">
        <v>51</v>
      </c>
      <c r="E8" s="45" t="s">
        <v>52</v>
      </c>
      <c r="F8" s="14"/>
      <c r="G8" s="93"/>
      <c r="H8" s="93"/>
      <c r="I8" s="25" t="s">
        <v>25</v>
      </c>
      <c r="J8" s="28" t="s">
        <v>10</v>
      </c>
      <c r="K8" s="28" t="s">
        <v>26</v>
      </c>
      <c r="L8" s="15"/>
    </row>
    <row r="9" spans="1:16" ht="40.5" x14ac:dyDescent="0.25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</row>
    <row r="10" spans="1:16" x14ac:dyDescent="0.25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</row>
    <row r="11" spans="1:16" x14ac:dyDescent="0.25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</row>
    <row r="12" spans="1:16" x14ac:dyDescent="0.25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 x14ac:dyDescent="0.25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 x14ac:dyDescent="0.25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x14ac:dyDescent="0.25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</row>
    <row r="16" spans="1:16" x14ac:dyDescent="0.25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</row>
    <row r="17" spans="1:12" ht="6" customHeight="1" x14ac:dyDescent="0.25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</row>
    <row r="18" spans="1:12" ht="33" customHeight="1" x14ac:dyDescent="0.25">
      <c r="A18" s="81" t="s">
        <v>33</v>
      </c>
      <c r="B18" s="82"/>
      <c r="C18" s="82"/>
      <c r="D18" s="82"/>
      <c r="E18" s="82"/>
      <c r="F18" s="82"/>
      <c r="G18" s="82"/>
      <c r="H18" s="82"/>
      <c r="I18" s="82"/>
      <c r="J18" s="21"/>
      <c r="K18" s="21"/>
      <c r="L18" s="22" t="e">
        <f>SUM(L10:L17)</f>
        <v>#DIV/0!</v>
      </c>
    </row>
    <row r="19" spans="1:12" x14ac:dyDescent="0.25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</row>
  </sheetData>
  <mergeCells count="12">
    <mergeCell ref="I7:K7"/>
    <mergeCell ref="A18:I18"/>
    <mergeCell ref="A7:A8"/>
    <mergeCell ref="B7:B8"/>
    <mergeCell ref="C7:F7"/>
    <mergeCell ref="G7:G8"/>
    <mergeCell ref="H7:H8"/>
    <mergeCell ref="A1:L1"/>
    <mergeCell ref="A2:L2"/>
    <mergeCell ref="A3:L3"/>
    <mergeCell ref="A4:L4"/>
    <mergeCell ref="A5:L5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14"/>
  <sheetViews>
    <sheetView zoomScaleNormal="100" workbookViewId="0">
      <selection activeCell="G12" sqref="G12"/>
    </sheetView>
  </sheetViews>
  <sheetFormatPr defaultRowHeight="15" x14ac:dyDescent="0.25"/>
  <cols>
    <col min="1" max="1" width="32.140625" customWidth="1"/>
    <col min="2" max="2" width="54.42578125" customWidth="1"/>
  </cols>
  <sheetData>
    <row r="1" spans="1:2" ht="15.75" x14ac:dyDescent="0.25">
      <c r="A1" s="7"/>
      <c r="B1" s="9" t="s">
        <v>11</v>
      </c>
    </row>
    <row r="2" spans="1:2" ht="32.25" customHeight="1" x14ac:dyDescent="0.25">
      <c r="A2" s="75" t="s">
        <v>12</v>
      </c>
      <c r="B2" s="75"/>
    </row>
    <row r="3" spans="1:2" ht="33.75" customHeight="1" x14ac:dyDescent="0.25">
      <c r="A3" s="75"/>
      <c r="B3" s="75"/>
    </row>
    <row r="4" spans="1:2" ht="15.75" x14ac:dyDescent="0.25">
      <c r="A4" s="97" t="s">
        <v>0</v>
      </c>
      <c r="B4" s="97"/>
    </row>
    <row r="5" spans="1:2" ht="15.75" x14ac:dyDescent="0.25">
      <c r="A5" s="98" t="s">
        <v>1</v>
      </c>
      <c r="B5" s="23" t="s">
        <v>13</v>
      </c>
    </row>
    <row r="6" spans="1:2" ht="54.75" customHeight="1" x14ac:dyDescent="0.25">
      <c r="A6" s="99"/>
      <c r="B6" s="23" t="s">
        <v>14</v>
      </c>
    </row>
    <row r="7" spans="1:2" ht="42" customHeight="1" x14ac:dyDescent="0.25">
      <c r="A7" s="99"/>
      <c r="B7" s="23" t="s">
        <v>15</v>
      </c>
    </row>
    <row r="8" spans="1:2" ht="38.25" customHeight="1" x14ac:dyDescent="0.25">
      <c r="A8" s="100"/>
      <c r="B8" s="23" t="s">
        <v>16</v>
      </c>
    </row>
    <row r="9" spans="1:2" ht="111" customHeight="1" x14ac:dyDescent="0.25">
      <c r="A9" s="5" t="s">
        <v>17</v>
      </c>
      <c r="B9" s="5" t="s">
        <v>18</v>
      </c>
    </row>
    <row r="10" spans="1:2" ht="15.75" x14ac:dyDescent="0.25">
      <c r="A10" s="5" t="s">
        <v>19</v>
      </c>
      <c r="B10" s="5"/>
    </row>
    <row r="11" spans="1:2" ht="98.25" customHeight="1" x14ac:dyDescent="0.25">
      <c r="A11" s="5" t="s">
        <v>47</v>
      </c>
      <c r="B11" s="6" t="s">
        <v>20</v>
      </c>
    </row>
    <row r="12" spans="1:2" ht="15.75" x14ac:dyDescent="0.25">
      <c r="A12" s="7"/>
      <c r="B12" s="7"/>
    </row>
    <row r="13" spans="1:2" ht="15.75" x14ac:dyDescent="0.25">
      <c r="A13" s="10"/>
      <c r="B13" s="7"/>
    </row>
    <row r="14" spans="1:2" ht="15.75" x14ac:dyDescent="0.25">
      <c r="A14" s="74" t="s">
        <v>7</v>
      </c>
      <c r="B14" s="74"/>
    </row>
  </sheetData>
  <mergeCells count="5">
    <mergeCell ref="A14:B14"/>
    <mergeCell ref="A2:B2"/>
    <mergeCell ref="A3:B3"/>
    <mergeCell ref="A4:B4"/>
    <mergeCell ref="A5:A8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J16"/>
  <sheetViews>
    <sheetView tabSelected="1" zoomScaleNormal="100" workbookViewId="0">
      <selection activeCell="N10" sqref="N10"/>
    </sheetView>
  </sheetViews>
  <sheetFormatPr defaultRowHeight="15" x14ac:dyDescent="0.25"/>
  <cols>
    <col min="1" max="1" width="6.5703125" customWidth="1"/>
    <col min="2" max="2" width="26.42578125" customWidth="1"/>
    <col min="3" max="3" width="10.42578125" customWidth="1"/>
    <col min="4" max="7" width="12.28515625" customWidth="1"/>
    <col min="8" max="8" width="11.140625" customWidth="1"/>
    <col min="9" max="9" width="12.7109375" style="47" customWidth="1"/>
    <col min="10" max="10" width="14.140625" customWidth="1"/>
  </cols>
  <sheetData>
    <row r="1" spans="1:10" x14ac:dyDescent="0.25">
      <c r="H1" s="48"/>
      <c r="I1" s="48"/>
      <c r="J1" s="48"/>
    </row>
    <row r="2" spans="1:10" ht="58.5" customHeight="1" x14ac:dyDescent="0.25">
      <c r="A2" s="110" t="s">
        <v>65</v>
      </c>
      <c r="B2" s="110"/>
      <c r="C2" s="110"/>
      <c r="D2" s="110"/>
      <c r="E2" s="110"/>
      <c r="F2" s="110"/>
      <c r="G2" s="110"/>
      <c r="H2" s="110"/>
      <c r="I2" s="110"/>
      <c r="J2" s="110"/>
    </row>
    <row r="3" spans="1:10" ht="25.5" customHeight="1" x14ac:dyDescent="0.25">
      <c r="A3" s="60"/>
      <c r="B3" s="60"/>
      <c r="C3" s="60"/>
      <c r="D3" s="60"/>
      <c r="E3" s="60"/>
      <c r="F3" s="60"/>
      <c r="G3" s="60"/>
      <c r="H3" s="60"/>
      <c r="I3" s="60"/>
      <c r="J3" s="60"/>
    </row>
    <row r="4" spans="1:10" ht="60" customHeight="1" x14ac:dyDescent="0.25">
      <c r="A4" s="111" t="s">
        <v>59</v>
      </c>
      <c r="B4" s="111"/>
      <c r="C4" s="111"/>
      <c r="D4" s="111"/>
      <c r="E4" s="111"/>
      <c r="F4" s="111"/>
      <c r="G4" s="111"/>
      <c r="H4" s="111"/>
      <c r="I4" s="111"/>
      <c r="J4" s="111"/>
    </row>
    <row r="5" spans="1:10" ht="87.75" customHeight="1" x14ac:dyDescent="0.25">
      <c r="A5" s="112" t="s">
        <v>63</v>
      </c>
      <c r="B5" s="112"/>
      <c r="C5" s="112"/>
      <c r="D5" s="112"/>
      <c r="E5" s="112"/>
      <c r="F5" s="112"/>
      <c r="G5" s="112"/>
      <c r="H5" s="112"/>
      <c r="I5" s="112"/>
      <c r="J5" s="112"/>
    </row>
    <row r="6" spans="1:10" ht="34.9" customHeight="1" x14ac:dyDescent="0.25">
      <c r="A6" s="113" t="s">
        <v>9</v>
      </c>
      <c r="B6" s="113" t="s">
        <v>22</v>
      </c>
      <c r="C6" s="113" t="s">
        <v>55</v>
      </c>
      <c r="D6" s="122" t="s">
        <v>53</v>
      </c>
      <c r="E6" s="123"/>
      <c r="F6" s="123"/>
      <c r="G6" s="72"/>
      <c r="H6" s="119" t="s">
        <v>23</v>
      </c>
      <c r="I6" s="116" t="s">
        <v>56</v>
      </c>
      <c r="J6" s="104" t="s">
        <v>58</v>
      </c>
    </row>
    <row r="7" spans="1:10" ht="24" customHeight="1" x14ac:dyDescent="0.25">
      <c r="A7" s="114"/>
      <c r="B7" s="114"/>
      <c r="C7" s="114"/>
      <c r="D7" s="103" t="s">
        <v>60</v>
      </c>
      <c r="E7" s="103" t="s">
        <v>61</v>
      </c>
      <c r="F7" s="103" t="s">
        <v>62</v>
      </c>
      <c r="G7" s="73"/>
      <c r="H7" s="120"/>
      <c r="I7" s="117"/>
      <c r="J7" s="105"/>
    </row>
    <row r="8" spans="1:10" ht="60.6" customHeight="1" x14ac:dyDescent="0.25">
      <c r="A8" s="115"/>
      <c r="B8" s="115"/>
      <c r="C8" s="115"/>
      <c r="D8" s="103"/>
      <c r="E8" s="103"/>
      <c r="F8" s="103"/>
      <c r="G8" s="68" t="s">
        <v>62</v>
      </c>
      <c r="H8" s="121"/>
      <c r="I8" s="118"/>
      <c r="J8" s="106"/>
    </row>
    <row r="9" spans="1:10" x14ac:dyDescent="0.25">
      <c r="A9" s="46">
        <v>1</v>
      </c>
      <c r="B9" s="46">
        <v>2</v>
      </c>
      <c r="C9" s="46">
        <v>3</v>
      </c>
      <c r="D9" s="46">
        <v>4</v>
      </c>
      <c r="E9" s="46">
        <v>5</v>
      </c>
      <c r="F9" s="46">
        <v>6</v>
      </c>
      <c r="G9" s="68">
        <v>7</v>
      </c>
      <c r="H9" s="46">
        <v>8</v>
      </c>
      <c r="I9" s="46">
        <v>9</v>
      </c>
      <c r="J9" s="46">
        <v>10</v>
      </c>
    </row>
    <row r="10" spans="1:10" ht="187.5" customHeight="1" thickBot="1" x14ac:dyDescent="0.3">
      <c r="A10" s="63">
        <v>1</v>
      </c>
      <c r="B10" s="69" t="s">
        <v>66</v>
      </c>
      <c r="C10" s="53" t="s">
        <v>64</v>
      </c>
      <c r="D10" s="70">
        <v>599500</v>
      </c>
      <c r="E10" s="70">
        <v>791865.01</v>
      </c>
      <c r="F10" s="70">
        <v>791865.01</v>
      </c>
      <c r="G10" s="70">
        <v>791865.01</v>
      </c>
      <c r="H10" s="56">
        <v>1</v>
      </c>
      <c r="I10" s="58">
        <f>D10</f>
        <v>599500</v>
      </c>
      <c r="J10" s="59">
        <f>H10*I10</f>
        <v>599500</v>
      </c>
    </row>
    <row r="11" spans="1:10" ht="16.5" thickBot="1" x14ac:dyDescent="0.3">
      <c r="A11" s="63"/>
      <c r="B11" s="64"/>
      <c r="C11" s="53"/>
      <c r="D11" s="65"/>
      <c r="E11" s="66"/>
      <c r="F11" s="67"/>
      <c r="G11" s="71"/>
      <c r="H11" s="57"/>
      <c r="I11" s="58"/>
      <c r="J11" s="59"/>
    </row>
    <row r="12" spans="1:10" x14ac:dyDescent="0.25">
      <c r="A12" s="54"/>
      <c r="B12" s="51"/>
      <c r="C12" s="55"/>
      <c r="D12" s="52">
        <f>SUM(D10:D11)</f>
        <v>599500</v>
      </c>
      <c r="E12" s="52">
        <f>SUM(E10:E11)</f>
        <v>791865.01</v>
      </c>
      <c r="F12" s="52">
        <f>SUM(F10:F11)</f>
        <v>791865.01</v>
      </c>
      <c r="G12" s="52"/>
      <c r="H12" s="61"/>
      <c r="I12" s="62">
        <f>SUM(I10:I11)</f>
        <v>599500</v>
      </c>
      <c r="J12" s="62">
        <f>SUM(J10:J11)</f>
        <v>599500</v>
      </c>
    </row>
    <row r="13" spans="1:10" ht="21" customHeight="1" x14ac:dyDescent="0.25">
      <c r="A13" s="107" t="s">
        <v>57</v>
      </c>
      <c r="B13" s="108"/>
      <c r="C13" s="108"/>
      <c r="D13" s="108"/>
      <c r="E13" s="108"/>
      <c r="F13" s="108"/>
      <c r="G13" s="108"/>
      <c r="H13" s="108"/>
      <c r="I13" s="108"/>
      <c r="J13" s="50">
        <f>J12</f>
        <v>599500</v>
      </c>
    </row>
    <row r="14" spans="1:10" ht="17.25" customHeight="1" x14ac:dyDescent="0.25">
      <c r="A14" s="109"/>
      <c r="B14" s="109"/>
      <c r="C14" s="109"/>
      <c r="D14" s="109"/>
    </row>
    <row r="16" spans="1:10" s="49" customFormat="1" ht="18.75" x14ac:dyDescent="0.3">
      <c r="A16" s="101"/>
      <c r="B16" s="102"/>
      <c r="C16" s="102"/>
      <c r="D16" s="102"/>
      <c r="E16" s="102"/>
      <c r="F16" s="102"/>
      <c r="G16" s="102"/>
      <c r="H16" s="102"/>
      <c r="I16" s="102"/>
      <c r="J16" s="102"/>
    </row>
  </sheetData>
  <mergeCells count="16">
    <mergeCell ref="A2:J2"/>
    <mergeCell ref="A4:J4"/>
    <mergeCell ref="A5:J5"/>
    <mergeCell ref="A6:A8"/>
    <mergeCell ref="B6:B8"/>
    <mergeCell ref="I6:I8"/>
    <mergeCell ref="C6:C8"/>
    <mergeCell ref="H6:H8"/>
    <mergeCell ref="D6:F6"/>
    <mergeCell ref="A16:J16"/>
    <mergeCell ref="D7:D8"/>
    <mergeCell ref="E7:E8"/>
    <mergeCell ref="F7:F8"/>
    <mergeCell ref="J6:J8"/>
    <mergeCell ref="A13:I13"/>
    <mergeCell ref="A14:D14"/>
  </mergeCells>
  <pageMargins left="0.70866141732283472" right="0.70866141732283472" top="0.74803149606299213" bottom="0.74803149606299213" header="0.31496062992125984" footer="0.31496062992125984"/>
  <pageSetup paperSize="9" scale="8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Лист 1</vt:lpstr>
      <vt:lpstr>'Лист 1'!Область_печати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Ольга Андреевна Глибчук</cp:lastModifiedBy>
  <cp:lastPrinted>2024-05-17T09:29:19Z</cp:lastPrinted>
  <dcterms:created xsi:type="dcterms:W3CDTF">2011-08-15T06:57:36Z</dcterms:created>
  <dcterms:modified xsi:type="dcterms:W3CDTF">2026-04-28T13:44:08Z</dcterms:modified>
</cp:coreProperties>
</file>