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32760" yWindow="32760" windowWidth="23256" windowHeight="12492"/>
  </bookViews>
  <sheets>
    <sheet name="2-е полугодие (часть 1) лот 1" sheetId="14" r:id="rId1"/>
  </sheets>
  <definedNames>
    <definedName name="_xlnm._FilterDatabase" localSheetId="0" hidden="1">'2-е полугодие (часть 1) лот 1'!$A$7:$K$7</definedName>
    <definedName name="Print_Area" localSheetId="0">'2-е полугодие (часть 1) лот 1'!$A$1:$O$15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M10" i="14"/>
  <c r="O10"/>
  <c r="I9"/>
  <c r="J9"/>
  <c r="K9"/>
  <c r="L9"/>
  <c r="M9"/>
  <c r="N9"/>
  <c r="O9"/>
  <c r="L8"/>
  <c r="M8"/>
  <c r="N8"/>
  <c r="O8"/>
  <c r="J8"/>
  <c r="K8"/>
  <c r="I8"/>
</calcChain>
</file>

<file path=xl/sharedStrings.xml><?xml version="1.0" encoding="utf-8"?>
<sst xmlns="http://schemas.openxmlformats.org/spreadsheetml/2006/main" count="29" uniqueCount="29">
  <si>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</si>
  <si>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</si>
  <si>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№ п/п</t>
  </si>
  <si>
    <t>Наименование товара</t>
  </si>
  <si>
    <t>КТРУ / ОКПД 2</t>
  </si>
  <si>
    <t>Цена без НДС, руб.</t>
  </si>
  <si>
    <t>кол-во</t>
  </si>
  <si>
    <t>ед.изм.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</si>
  <si>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</si>
  <si>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</si>
  <si>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</si>
  <si>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единицы, рассчитанная по п. 9 приказа № 450н,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</si>
  <si>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</si>
  <si>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</si>
  <si>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</si>
  <si>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</si>
  <si>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>Исп. Жданова И.А.</t>
  </si>
  <si>
    <t>Начальник отдела конъюнктуры контрактной службы                                                В.В. Магнев</t>
  </si>
  <si>
    <t>шт.</t>
  </si>
  <si>
    <t>Палочки деревянные йодные</t>
  </si>
  <si>
    <t>32.50.13.190</t>
  </si>
  <si>
    <t>КП № 1 от 16.04.2026 № 75  (вх. № 01327 к/26 от 17.04.2026)</t>
  </si>
  <si>
    <t>КП № 2 от 16.04.2026 № 26/993 (вх. № 01328 к/26 от 17.04.2026)</t>
  </si>
  <si>
    <t>КП № 3 от 16.04.2026 № 217 (вх. № 01329 к/26 от 17.04.2026)</t>
  </si>
  <si>
    <t>Этикетки</t>
  </si>
  <si>
    <t>17.29.11.110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</si>
  <si>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11 таблицы расчета).</t>
  </si>
  <si>
    <t>рулон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</si>
  <si>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и смысла п.18 приказа Минздрава России от 15.05.2020г. № 450н (с учетом ч.2 ст.6 ГК РФ – по аналогии права)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Информация о валюте, используемой для формирования цены контракта и расчётов с Поставщиком (Подрядчиком, Исполнителем) – Российский рубль.
Порядок применения официального курса иностранной валюты к рублю Российской Федерации, установленный Центральным банком Российской Федерации и используемый при оплате контракта - не применяется.
Заказчиком были направлены запросы о предоставлении ценовой информации Поставщикам (Подрядчикам, Исполнителям), обладающим опытом оказания услуг соответствующего рода (работ, товаров) для определения начальной (максимальной) цены Контракта и получены ответы на запрос от 3-х (трёх) Поставщиков, - источников ценовой информации (далее – ИЦИ, Коммерческие предложения).                                                                                  
</t>
  </si>
</sst>
</file>

<file path=xl/styles.xml><?xml version="1.0" encoding="utf-8"?>
<styleSheet xmlns="http://schemas.openxmlformats.org/spreadsheetml/2006/main">
  <numFmts count="1">
    <numFmt numFmtId="164" formatCode="0.0%"/>
  </numFmts>
  <fonts count="16"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Alignment="0"/>
  </cellStyleXfs>
  <cellXfs count="43">
    <xf numFmtId="0" fontId="0" fillId="0" borderId="0" xfId="0"/>
    <xf numFmtId="1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164" fontId="0" fillId="0" borderId="0" xfId="0" applyNumberFormat="1"/>
    <xf numFmtId="1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1" fontId="9" fillId="0" borderId="0" xfId="0" applyNumberFormat="1" applyFont="1"/>
    <xf numFmtId="4" fontId="5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4" fontId="8" fillId="0" borderId="1" xfId="0" applyNumberFormat="1" applyFont="1" applyFill="1" applyBorder="1" applyAlignment="1">
      <alignment horizontal="center" wrapText="1"/>
    </xf>
    <xf numFmtId="10" fontId="8" fillId="0" borderId="1" xfId="0" applyNumberFormat="1" applyFont="1" applyFill="1" applyBorder="1" applyAlignment="1">
      <alignment horizontal="center" wrapText="1"/>
    </xf>
    <xf numFmtId="4" fontId="7" fillId="0" borderId="1" xfId="0" applyNumberFormat="1" applyFont="1" applyFill="1" applyBorder="1"/>
    <xf numFmtId="4" fontId="7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1" fontId="8" fillId="0" borderId="1" xfId="0" applyNumberFormat="1" applyFont="1" applyFill="1" applyBorder="1" applyAlignment="1">
      <alignment horizontal="center" wrapText="1"/>
    </xf>
    <xf numFmtId="0" fontId="0" fillId="0" borderId="0" xfId="0" applyFont="1" applyAlignment="1"/>
    <xf numFmtId="0" fontId="8" fillId="0" borderId="1" xfId="0" applyFont="1" applyBorder="1" applyAlignment="1">
      <alignment horizontal="center" wrapText="1"/>
    </xf>
    <xf numFmtId="4" fontId="8" fillId="0" borderId="1" xfId="1" applyNumberFormat="1" applyFont="1" applyBorder="1" applyAlignment="1">
      <alignment horizontal="center" wrapText="1"/>
    </xf>
    <xf numFmtId="1" fontId="8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left" wrapText="1"/>
    </xf>
    <xf numFmtId="1" fontId="8" fillId="0" borderId="2" xfId="0" applyNumberFormat="1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O15"/>
  <sheetViews>
    <sheetView tabSelected="1" zoomScale="85" zoomScaleNormal="85" zoomScaleSheetLayoutView="130" workbookViewId="0">
      <selection activeCell="A11" sqref="A11:O11"/>
    </sheetView>
  </sheetViews>
  <sheetFormatPr defaultColWidth="9.109375" defaultRowHeight="14.4"/>
  <cols>
    <col min="1" max="1" width="3" style="1" customWidth="1"/>
    <col min="2" max="2" width="22.88671875" style="2" customWidth="1"/>
    <col min="3" max="3" width="11" style="2" customWidth="1"/>
    <col min="4" max="4" width="9.33203125" customWidth="1"/>
    <col min="5" max="5" width="8.6640625" customWidth="1"/>
    <col min="6" max="6" width="8.88671875" style="3" customWidth="1"/>
    <col min="7" max="7" width="5" customWidth="1"/>
    <col min="8" max="8" width="5.5546875" customWidth="1"/>
    <col min="9" max="9" width="8.5546875" customWidth="1"/>
    <col min="10" max="10" width="7" customWidth="1"/>
    <col min="11" max="11" width="8.33203125" style="4" customWidth="1"/>
    <col min="12" max="12" width="10.6640625" customWidth="1"/>
    <col min="13" max="13" width="11.5546875" bestFit="1" customWidth="1"/>
    <col min="14" max="14" width="10.5546875" customWidth="1"/>
    <col min="15" max="15" width="13" bestFit="1" customWidth="1"/>
    <col min="16" max="16" width="10.5546875" bestFit="1" customWidth="1"/>
    <col min="17" max="17" width="12.88671875" bestFit="1" customWidth="1"/>
  </cols>
  <sheetData>
    <row r="1" spans="1:15">
      <c r="A1" s="35" t="s">
        <v>0</v>
      </c>
      <c r="B1" s="35"/>
      <c r="C1" s="35"/>
      <c r="D1" s="35"/>
      <c r="E1" s="35"/>
      <c r="F1" s="36"/>
      <c r="G1" s="35"/>
      <c r="H1" s="35"/>
      <c r="I1" s="35"/>
      <c r="J1" s="35"/>
      <c r="K1" s="35"/>
      <c r="L1" s="35"/>
      <c r="M1" s="35"/>
      <c r="N1" s="35"/>
      <c r="O1" s="35"/>
    </row>
    <row r="2" spans="1:15" ht="30" customHeight="1">
      <c r="A2" s="37" t="s">
        <v>1</v>
      </c>
      <c r="B2" s="37"/>
      <c r="C2" s="37"/>
      <c r="D2" s="37"/>
      <c r="E2" s="37"/>
      <c r="F2" s="38"/>
      <c r="G2" s="37"/>
      <c r="H2" s="37"/>
      <c r="I2" s="37"/>
      <c r="J2" s="37"/>
      <c r="K2" s="37"/>
      <c r="L2" s="37"/>
      <c r="M2" s="37"/>
      <c r="N2" s="37"/>
      <c r="O2" s="37"/>
    </row>
    <row r="3" spans="1:15" ht="64.8" customHeight="1">
      <c r="A3" s="39" t="s">
        <v>26</v>
      </c>
      <c r="B3" s="39"/>
      <c r="C3" s="39"/>
      <c r="D3" s="39"/>
      <c r="E3" s="39"/>
      <c r="F3" s="38"/>
      <c r="G3" s="39"/>
      <c r="H3" s="39"/>
      <c r="I3" s="39"/>
      <c r="J3" s="39"/>
      <c r="K3" s="39"/>
      <c r="L3" s="39"/>
      <c r="M3" s="39"/>
      <c r="N3" s="39"/>
      <c r="O3" s="39"/>
    </row>
    <row r="4" spans="1:15">
      <c r="A4" s="5"/>
      <c r="B4" s="6"/>
      <c r="C4" s="6"/>
      <c r="D4" s="6"/>
      <c r="E4" s="6"/>
      <c r="F4" s="7"/>
      <c r="G4" s="6"/>
      <c r="H4" s="6"/>
      <c r="I4" s="13"/>
      <c r="J4" s="6"/>
      <c r="K4" s="14"/>
    </row>
    <row r="5" spans="1:15">
      <c r="A5" s="28" t="s">
        <v>2</v>
      </c>
      <c r="B5" s="29" t="s">
        <v>3</v>
      </c>
      <c r="C5" s="29" t="s">
        <v>4</v>
      </c>
      <c r="D5" s="40" t="s">
        <v>5</v>
      </c>
      <c r="E5" s="40"/>
      <c r="F5" s="41"/>
      <c r="G5" s="32" t="s">
        <v>6</v>
      </c>
      <c r="H5" s="33" t="s">
        <v>7</v>
      </c>
      <c r="I5" s="34" t="s">
        <v>8</v>
      </c>
      <c r="J5" s="32" t="s">
        <v>9</v>
      </c>
      <c r="K5" s="42" t="s">
        <v>10</v>
      </c>
      <c r="L5" s="31" t="s">
        <v>11</v>
      </c>
      <c r="M5" s="31" t="s">
        <v>12</v>
      </c>
      <c r="N5" s="31" t="s">
        <v>13</v>
      </c>
      <c r="O5" s="31" t="s">
        <v>14</v>
      </c>
    </row>
    <row r="6" spans="1:15" ht="71.400000000000006">
      <c r="A6" s="28"/>
      <c r="B6" s="30"/>
      <c r="C6" s="30"/>
      <c r="D6" s="19" t="s">
        <v>21</v>
      </c>
      <c r="E6" s="19" t="s">
        <v>22</v>
      </c>
      <c r="F6" s="19" t="s">
        <v>23</v>
      </c>
      <c r="G6" s="32"/>
      <c r="H6" s="32"/>
      <c r="I6" s="34"/>
      <c r="J6" s="32"/>
      <c r="K6" s="42"/>
      <c r="L6" s="31"/>
      <c r="M6" s="31"/>
      <c r="N6" s="31"/>
      <c r="O6" s="31"/>
    </row>
    <row r="7" spans="1:15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  <c r="M7" s="8">
        <v>13</v>
      </c>
      <c r="N7" s="8">
        <v>14</v>
      </c>
      <c r="O7" s="8">
        <v>15</v>
      </c>
    </row>
    <row r="8" spans="1:15" s="21" customFormat="1">
      <c r="A8" s="20">
        <v>1</v>
      </c>
      <c r="B8" s="25" t="s">
        <v>19</v>
      </c>
      <c r="C8" s="22" t="s">
        <v>20</v>
      </c>
      <c r="D8" s="23">
        <v>0.97</v>
      </c>
      <c r="E8" s="23">
        <v>1.25</v>
      </c>
      <c r="F8" s="23">
        <v>1.6</v>
      </c>
      <c r="G8" s="22">
        <v>20000</v>
      </c>
      <c r="H8" s="20" t="s">
        <v>18</v>
      </c>
      <c r="I8" s="15">
        <f>(D8+E8+F8)*1/3</f>
        <v>1.27</v>
      </c>
      <c r="J8" s="15">
        <f>STDEV(D8:F8)</f>
        <v>0.32</v>
      </c>
      <c r="K8" s="16">
        <f>J8/I8</f>
        <v>0.252</v>
      </c>
      <c r="L8" s="15">
        <f>I8</f>
        <v>1.27</v>
      </c>
      <c r="M8" s="15">
        <f>L8*G8</f>
        <v>25400</v>
      </c>
      <c r="N8" s="15">
        <f>D8</f>
        <v>0.97</v>
      </c>
      <c r="O8" s="15">
        <f>N8*G8</f>
        <v>19400</v>
      </c>
    </row>
    <row r="9" spans="1:15" s="21" customFormat="1">
      <c r="A9" s="24">
        <v>2</v>
      </c>
      <c r="B9" s="25" t="s">
        <v>24</v>
      </c>
      <c r="C9" s="22" t="s">
        <v>25</v>
      </c>
      <c r="D9" s="23">
        <v>336</v>
      </c>
      <c r="E9" s="23">
        <v>338.12</v>
      </c>
      <c r="F9" s="23">
        <v>441.03</v>
      </c>
      <c r="G9" s="22">
        <v>29</v>
      </c>
      <c r="H9" s="24" t="s">
        <v>27</v>
      </c>
      <c r="I9" s="15">
        <f>(D9+E9+F9)*1/3</f>
        <v>371.72</v>
      </c>
      <c r="J9" s="15">
        <f>STDEV(D9:F9)</f>
        <v>60.04</v>
      </c>
      <c r="K9" s="16">
        <f>J9/I9</f>
        <v>0.1615</v>
      </c>
      <c r="L9" s="15">
        <f>I9</f>
        <v>371.72</v>
      </c>
      <c r="M9" s="15">
        <f>L9*G9</f>
        <v>10779.88</v>
      </c>
      <c r="N9" s="15">
        <f>D9</f>
        <v>336</v>
      </c>
      <c r="O9" s="15">
        <f>N9*G9</f>
        <v>9744</v>
      </c>
    </row>
    <row r="10" spans="1:15">
      <c r="A10" s="31" t="s">
        <v>15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18">
        <f>SUM(M8:M9)</f>
        <v>36179.879999999997</v>
      </c>
      <c r="N10" s="17"/>
      <c r="O10" s="18">
        <f>SUM(O8:O9)</f>
        <v>29144</v>
      </c>
    </row>
    <row r="11" spans="1:15" ht="149.4" customHeight="1">
      <c r="A11" s="26" t="s">
        <v>28</v>
      </c>
      <c r="B11" s="26"/>
      <c r="C11" s="26"/>
      <c r="D11" s="26"/>
      <c r="E11" s="26"/>
      <c r="F11" s="27"/>
      <c r="G11" s="26"/>
      <c r="H11" s="26"/>
      <c r="I11" s="26"/>
      <c r="J11" s="26"/>
      <c r="K11" s="26"/>
      <c r="L11" s="26"/>
      <c r="M11" s="26"/>
      <c r="N11" s="26"/>
      <c r="O11" s="26"/>
    </row>
    <row r="12" spans="1:15">
      <c r="A12" s="9" t="s">
        <v>17</v>
      </c>
      <c r="B12" s="10"/>
      <c r="C12" s="10"/>
      <c r="D12" s="11"/>
      <c r="E12" s="11"/>
      <c r="F12" s="11"/>
    </row>
    <row r="15" spans="1:15">
      <c r="A15" s="12" t="s">
        <v>16</v>
      </c>
    </row>
  </sheetData>
  <mergeCells count="18">
    <mergeCell ref="A1:O1"/>
    <mergeCell ref="A2:O2"/>
    <mergeCell ref="A3:O3"/>
    <mergeCell ref="D5:F5"/>
    <mergeCell ref="A10:L10"/>
    <mergeCell ref="J5:J6"/>
    <mergeCell ref="K5:K6"/>
    <mergeCell ref="L5:L6"/>
    <mergeCell ref="A11:O11"/>
    <mergeCell ref="A5:A6"/>
    <mergeCell ref="B5:B6"/>
    <mergeCell ref="C5:C6"/>
    <mergeCell ref="M5:M6"/>
    <mergeCell ref="N5:N6"/>
    <mergeCell ref="O5:O6"/>
    <mergeCell ref="G5:G6"/>
    <mergeCell ref="H5:H6"/>
    <mergeCell ref="I5:I6"/>
  </mergeCells>
  <pageMargins left="0.39370078740157483" right="0.39370078740157483" top="0.59055118110236227" bottom="0.59055118110236227" header="0" footer="0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2-е полугодие (часть 1) лот 1</vt:lpstr>
      <vt:lpstr>'2-е полугодие (часть 1) лот 1'!Print_Area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2025-02-11T11:06:14Z</cp:lastPrinted>
  <dcterms:created xsi:type="dcterms:W3CDTF">2011-08-15T06:57:36Z</dcterms:created>
  <dcterms:modified xsi:type="dcterms:W3CDTF">2026-04-29T08:32:02Z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1049-11.2.0.11537</vt:lpwstr>
  </property>
  <property fmtid="{D5CDD505-2E9C-101B-9397-08002B2CF9AE}" pid="3" name="ICV">
    <vt:lpwstr>59CEA3F9D56E47DAB0A827EFFFDE1241</vt:lpwstr>
  </property>
</Properties>
</file>