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003BE482-A2C4-4EB5-8CE1-44076E0A3F11}" xr6:coauthVersionLast="36" xr6:coauthVersionMax="47" xr10:uidLastSave="{00000000-0000-0000-0000-000000000000}"/>
  <bookViews>
    <workbookView xWindow="0" yWindow="0" windowWidth="11115" windowHeight="7890" xr2:uid="{00000000-000D-0000-FFFF-FFFF00000000}"/>
  </bookViews>
  <sheets>
    <sheet name="Лист1" sheetId="1" r:id="rId1"/>
  </sheets>
  <definedNames>
    <definedName name="_xlnm._FilterDatabase" localSheetId="0" hidden="1">Лист1!$A$8:$L$13</definedName>
    <definedName name="_xlnm.Print_Area" localSheetId="0">Лист1!$A$1:$Q$23</definedName>
  </definedNames>
  <calcPr calcId="17902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F11" i="1"/>
  <c r="I11" i="1" s="1"/>
  <c r="L11" i="1" s="1"/>
  <c r="K11" i="1" l="1"/>
  <c r="J10" i="1"/>
  <c r="F10" i="1"/>
  <c r="I10" i="1" s="1"/>
  <c r="L10" i="1" s="1"/>
  <c r="J9" i="1"/>
  <c r="F9" i="1"/>
  <c r="I9" i="1" s="1"/>
  <c r="L9" i="1" s="1"/>
  <c r="K9" i="1" l="1"/>
  <c r="K10" i="1"/>
  <c r="J12" i="1"/>
  <c r="F12" i="1"/>
  <c r="I12" i="1" s="1"/>
  <c r="L12" i="1" s="1"/>
  <c r="L13" i="1" s="1"/>
  <c r="K12" i="1" l="1"/>
</calcChain>
</file>

<file path=xl/sharedStrings.xml><?xml version="1.0" encoding="utf-8"?>
<sst xmlns="http://schemas.openxmlformats.org/spreadsheetml/2006/main" count="29" uniqueCount="29">
  <si>
    <t xml:space="preserve">Приложение №1.1 к техническому заданию </t>
  </si>
  <si>
    <t>Обоснование и расчет начальной (максимальной) цены контракта
Метод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</si>
  <si>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</si>
  <si>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</si>
  <si>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</si>
  <si>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ИЦИ №1</t>
  </si>
  <si>
    <t>ИЦИ №2</t>
  </si>
  <si>
    <t>ИЦИ №3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</si>
  <si>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</si>
  <si>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</si>
  <si>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</si>
  <si>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</si>
  <si>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</si>
  <si>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</si>
  <si>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</si>
  <si>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</si>
  <si>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</si>
  <si>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</si>
  <si>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</si>
  <si>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</si>
  <si>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r>
      <rPr>
        <b/>
        <sz val="11"/>
        <color theme="1"/>
        <rFont val="Times New Roman"/>
        <family val="1"/>
        <charset val="204"/>
      </rPr>
      <t>на оказание услуг по эксплуатационному испытанию пожарных лестниц и кровельных ограждений</t>
    </r>
    <r>
      <rPr>
        <sz val="11"/>
        <color theme="1"/>
        <rFont val="Times New Roman"/>
        <family val="1"/>
        <charset val="204"/>
      </rPr>
      <t xml:space="preserve"> для Государственного бюджетного дошкольного общеобразовательного учреждения детский сад № 67  Красногвардейского района Санкт-Петербурга для нужд Санкт-Петербурга в 2026 году
</t>
    </r>
    <r>
      <rPr>
        <b/>
        <sz val="11"/>
        <color theme="1"/>
        <rFont val="Times New Roman"/>
        <family val="1"/>
        <charset val="204"/>
      </rPr>
      <t>Метод сопоставимых рыночных цен (анализ рынка)</t>
    </r>
    <r>
      <rPr>
        <sz val="11"/>
        <color theme="1"/>
        <rFont val="Times New Roman"/>
        <family val="1"/>
        <charset val="204"/>
      </rPr>
      <t xml:space="preserve">
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
Заказчиком был направлен запрос </t>
    </r>
    <r>
      <rPr>
        <b/>
        <sz val="11"/>
        <color theme="1"/>
        <rFont val="Times New Roman"/>
        <family val="1"/>
        <charset val="204"/>
      </rPr>
      <t>от 12.03.2026 № 126</t>
    </r>
    <r>
      <rPr>
        <sz val="11"/>
        <color theme="1"/>
        <rFont val="Times New Roman"/>
        <family val="1"/>
        <charset val="204"/>
      </rPr>
      <t xml:space="preserve"> о предоставлении ценовой информации 5-ти исполнителям, обладающим опытом оказания соответствующих услуг, информация о которых имеется в свободном доступе (в частности, опубликована в печати, размещена на сайтах в сети "Интернет").</t>
    </r>
  </si>
  <si>
    <t>Оказание услуг по проведению испытаний пожарных лестниц по адресу: пр. Шаумяна, д. 41, литер А (17 пог.м)</t>
  </si>
  <si>
    <t>Оказание услуг по проведению испытаний пожарных лестниц по адресу: пр. Шаумяна, д. 83, литер А (15 пог.м)</t>
  </si>
  <si>
    <t>Оказание услуг по проведению испытаний кровельных ограждений по адресу: пр. Шаумяна, д. 41, литер А (80 пог.м)</t>
  </si>
  <si>
    <t>Оказание услуг по проведению испытаний кровельных ограждений по адресу: пр. Шаумяна, д. 83, литер А (92 пог.м.)</t>
  </si>
  <si>
    <t>Ответы на запрос получены от 3-х исполнителей ИЦИ № 1 (исх. № 69 от 17.03.2026); ИЦИ № 2 (исх. № 70 от 17.03.2026); ИЦИ № 3 (исх.№ 71 от 17.03.2026).</t>
  </si>
  <si>
    <t>Заместитель заведующего</t>
  </si>
  <si>
    <t>Н.И. Лебедева</t>
  </si>
  <si>
    <t>17.03.2026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</si>
</sst>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0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10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/>
    <xf numFmtId="0" fontId="1" fillId="0" borderId="0" xfId="0" applyFont="1" applyAlignment="1">
      <alignment vertical="center" wrapText="1"/>
    </xf>
    <xf numFmtId="0" fontId="12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" fontId="8" fillId="0" borderId="4" xfId="1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10" fillId="0" borderId="0" xfId="0" applyFont="1" applyBorder="1"/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1" fillId="0" borderId="0" xfId="0" applyFont="1" applyBorder="1"/>
    <xf numFmtId="0" fontId="0" fillId="0" borderId="0" xfId="0" applyBorder="1"/>
    <xf numFmtId="0" fontId="10" fillId="0" borderId="1" xfId="0" applyFont="1" applyBorder="1" applyAlignment="1">
      <alignment vertical="center" wrapText="1"/>
    </xf>
    <xf numFmtId="4" fontId="0" fillId="0" borderId="0" xfId="0" applyNumberFormat="1"/>
    <xf numFmtId="0" fontId="4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5</xdr:row>
      <xdr:rowOff>76200</xdr:rowOff>
    </xdr:from>
    <xdr:to>
      <xdr:col>11</xdr:col>
      <xdr:colOff>476250</xdr:colOff>
      <xdr:row>5</xdr:row>
      <xdr:rowOff>311150</xdr:rowOff>
    </xdr:to>
    <xdr:pic>
      <xdr:nvPicPr>
        <xdr:cNvPr id="2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6</xdr:row>
      <xdr:rowOff>542925</xdr:rowOff>
    </xdr:from>
    <xdr:to>
      <xdr:col>11</xdr:col>
      <xdr:colOff>781050</xdr:colOff>
      <xdr:row>6</xdr:row>
      <xdr:rowOff>990600</xdr:rowOff>
    </xdr:to>
    <xdr:pic>
      <xdr:nvPicPr>
        <xdr:cNvPr id="3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6753225" y="2781300"/>
          <a:ext cx="7334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666750</xdr:colOff>
      <xdr:row>6</xdr:row>
      <xdr:rowOff>847725</xdr:rowOff>
    </xdr:from>
    <xdr:to>
      <xdr:col>11</xdr:col>
      <xdr:colOff>15387</xdr:colOff>
      <xdr:row>6</xdr:row>
      <xdr:rowOff>1028700</xdr:rowOff>
    </xdr:to>
    <xdr:pic>
      <xdr:nvPicPr>
        <xdr:cNvPr id="4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3175" y="3086100"/>
          <a:ext cx="682137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6</xdr:row>
      <xdr:rowOff>752475</xdr:rowOff>
    </xdr:from>
    <xdr:to>
      <xdr:col>9</xdr:col>
      <xdr:colOff>654206</xdr:colOff>
      <xdr:row>6</xdr:row>
      <xdr:rowOff>1066800</xdr:rowOff>
    </xdr:to>
    <xdr:pic>
      <xdr:nvPicPr>
        <xdr:cNvPr id="5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1201" y="3057525"/>
          <a:ext cx="54943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7</xdr:row>
      <xdr:rowOff>333375</xdr:rowOff>
    </xdr:from>
    <xdr:to>
      <xdr:col>8</xdr:col>
      <xdr:colOff>552450</xdr:colOff>
      <xdr:row>7</xdr:row>
      <xdr:rowOff>466725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12</xdr:row>
      <xdr:rowOff>19050</xdr:rowOff>
    </xdr:from>
    <xdr:to>
      <xdr:col>10</xdr:col>
      <xdr:colOff>225425</xdr:colOff>
      <xdr:row>12</xdr:row>
      <xdr:rowOff>179705</xdr:rowOff>
    </xdr:to>
    <xdr:pic>
      <xdr:nvPicPr>
        <xdr:cNvPr id="7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6</xdr:row>
      <xdr:rowOff>485775</xdr:rowOff>
    </xdr:from>
    <xdr:to>
      <xdr:col>5</xdr:col>
      <xdr:colOff>495300</xdr:colOff>
      <xdr:row>6</xdr:row>
      <xdr:rowOff>781050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O18"/>
  <sheetViews>
    <sheetView tabSelected="1" view="pageBreakPreview" topLeftCell="A5" zoomScaleNormal="100" zoomScaleSheetLayoutView="100" workbookViewId="0">
      <selection activeCell="O15" sqref="O15"/>
    </sheetView>
  </sheetViews>
  <sheetFormatPr defaultRowHeight="15" x14ac:dyDescent="0.25"/>
  <cols>
    <col min="2" max="2" width="31.7109375" customWidth="1"/>
    <col min="6" max="6" width="11.140625" customWidth="1"/>
    <col min="8" max="8" width="9.7109375" customWidth="1"/>
    <col min="9" max="9" width="11.5703125" customWidth="1"/>
    <col min="10" max="10" width="10.85546875" customWidth="1"/>
    <col min="12" max="12" width="12.85546875" customWidth="1"/>
    <col min="13" max="13" width="10.42578125" bestFit="1" customWidth="1"/>
    <col min="14" max="14" width="10.85546875" customWidth="1"/>
    <col min="15" max="15" width="10.42578125" customWidth="1"/>
  </cols>
  <sheetData>
    <row r="2" spans="1:15" x14ac:dyDescent="0.25">
      <c r="A2" s="33" t="s">
        <v>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5" x14ac:dyDescent="0.25">
      <c r="A3" s="35" t="s">
        <v>1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</row>
    <row r="4" spans="1:15" ht="145.5" customHeight="1" x14ac:dyDescent="0.25">
      <c r="A4" s="37" t="s">
        <v>20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13"/>
      <c r="N4" s="13"/>
    </row>
    <row r="5" spans="1:15" ht="31.5" customHeight="1" x14ac:dyDescent="0.25">
      <c r="A5" s="39" t="s">
        <v>25</v>
      </c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14"/>
      <c r="N5" s="14"/>
    </row>
    <row r="6" spans="1:15" ht="55.5" customHeight="1" x14ac:dyDescent="0.25">
      <c r="A6" s="38" t="s">
        <v>2</v>
      </c>
      <c r="B6" s="38" t="s">
        <v>3</v>
      </c>
      <c r="C6" s="38" t="s">
        <v>4</v>
      </c>
      <c r="D6" s="38"/>
      <c r="E6" s="38"/>
      <c r="F6" s="38"/>
      <c r="G6" s="38" t="s">
        <v>8</v>
      </c>
      <c r="H6" s="38" t="s">
        <v>9</v>
      </c>
      <c r="I6" s="38" t="s">
        <v>10</v>
      </c>
      <c r="J6" s="38"/>
      <c r="K6" s="38"/>
      <c r="L6" s="29" t="s">
        <v>19</v>
      </c>
    </row>
    <row r="7" spans="1:15" ht="89.25" x14ac:dyDescent="0.25">
      <c r="A7" s="38"/>
      <c r="B7" s="38"/>
      <c r="C7" s="4" t="s">
        <v>5</v>
      </c>
      <c r="D7" s="4" t="s">
        <v>6</v>
      </c>
      <c r="E7" s="4" t="s">
        <v>7</v>
      </c>
      <c r="F7" s="4"/>
      <c r="G7" s="38"/>
      <c r="H7" s="38"/>
      <c r="I7" s="4" t="s">
        <v>11</v>
      </c>
      <c r="J7" s="5" t="s">
        <v>12</v>
      </c>
      <c r="K7" s="5" t="s">
        <v>13</v>
      </c>
      <c r="L7" s="4"/>
    </row>
    <row r="8" spans="1:15" ht="60" x14ac:dyDescent="0.25">
      <c r="A8" s="3">
        <v>1</v>
      </c>
      <c r="B8" s="18">
        <v>2</v>
      </c>
      <c r="C8" s="3">
        <v>3</v>
      </c>
      <c r="D8" s="3">
        <v>4</v>
      </c>
      <c r="E8" s="3">
        <v>5</v>
      </c>
      <c r="F8" s="3" t="s">
        <v>14</v>
      </c>
      <c r="G8" s="3">
        <v>7</v>
      </c>
      <c r="H8" s="3" t="s">
        <v>15</v>
      </c>
      <c r="I8" s="3" t="s">
        <v>16</v>
      </c>
      <c r="J8" s="3">
        <v>10</v>
      </c>
      <c r="K8" s="3">
        <v>11</v>
      </c>
      <c r="L8" s="3" t="s">
        <v>17</v>
      </c>
    </row>
    <row r="9" spans="1:15" ht="54" customHeight="1" x14ac:dyDescent="0.25">
      <c r="A9" s="16">
        <v>1</v>
      </c>
      <c r="B9" s="27" t="s">
        <v>21</v>
      </c>
      <c r="C9" s="17">
        <v>1800</v>
      </c>
      <c r="D9" s="6">
        <v>1900</v>
      </c>
      <c r="E9" s="6">
        <v>1950</v>
      </c>
      <c r="F9" s="6">
        <f>C9+D9+E9</f>
        <v>5650</v>
      </c>
      <c r="G9" s="1">
        <v>17</v>
      </c>
      <c r="H9" s="1">
        <v>3</v>
      </c>
      <c r="I9" s="6">
        <f>ROUND(F9/H9,2)</f>
        <v>1883.33</v>
      </c>
      <c r="J9" s="6">
        <f>STDEV(C9:E9)</f>
        <v>76.376261582597337</v>
      </c>
      <c r="K9" s="2">
        <f>J9/I9</f>
        <v>4.0553838988704766E-2</v>
      </c>
      <c r="L9" s="6">
        <f>G9*I9</f>
        <v>32016.61</v>
      </c>
      <c r="M9" s="15"/>
      <c r="N9" s="15"/>
      <c r="O9" s="15"/>
    </row>
    <row r="10" spans="1:15" ht="36" x14ac:dyDescent="0.25">
      <c r="A10" s="16">
        <v>2</v>
      </c>
      <c r="B10" s="27" t="s">
        <v>22</v>
      </c>
      <c r="C10" s="17">
        <v>1800</v>
      </c>
      <c r="D10" s="6">
        <v>1900</v>
      </c>
      <c r="E10" s="6">
        <v>1950</v>
      </c>
      <c r="F10" s="6">
        <f>C10+D10+E10</f>
        <v>5650</v>
      </c>
      <c r="G10" s="1">
        <v>15</v>
      </c>
      <c r="H10" s="1">
        <v>3</v>
      </c>
      <c r="I10" s="6">
        <f>ROUND(F10/H10,2)</f>
        <v>1883.33</v>
      </c>
      <c r="J10" s="6">
        <f>STDEV(C10:E10)</f>
        <v>76.376261582597337</v>
      </c>
      <c r="K10" s="2">
        <f>J10/I10</f>
        <v>4.0553838988704766E-2</v>
      </c>
      <c r="L10" s="6">
        <f>G10*I10</f>
        <v>28249.949999999997</v>
      </c>
      <c r="M10" s="15"/>
      <c r="N10" s="15"/>
      <c r="O10" s="15"/>
    </row>
    <row r="11" spans="1:15" ht="48" x14ac:dyDescent="0.25">
      <c r="A11" s="16">
        <v>3</v>
      </c>
      <c r="B11" s="27" t="s">
        <v>23</v>
      </c>
      <c r="C11" s="17">
        <v>120</v>
      </c>
      <c r="D11" s="6">
        <v>150</v>
      </c>
      <c r="E11" s="6">
        <v>135</v>
      </c>
      <c r="F11" s="6">
        <f>C11+D11+E11</f>
        <v>405</v>
      </c>
      <c r="G11" s="1">
        <v>80</v>
      </c>
      <c r="H11" s="1">
        <v>3</v>
      </c>
      <c r="I11" s="6">
        <f>ROUND(F11/H11,2)</f>
        <v>135</v>
      </c>
      <c r="J11" s="6">
        <f>STDEV(C11:E11)</f>
        <v>15</v>
      </c>
      <c r="K11" s="2">
        <f>J11/I11</f>
        <v>0.1111111111111111</v>
      </c>
      <c r="L11" s="6">
        <f>G11*I11</f>
        <v>10800</v>
      </c>
      <c r="M11" s="15"/>
      <c r="N11" s="15"/>
      <c r="O11" s="15"/>
    </row>
    <row r="12" spans="1:15" ht="48" x14ac:dyDescent="0.25">
      <c r="A12" s="16">
        <v>4</v>
      </c>
      <c r="B12" s="27" t="s">
        <v>24</v>
      </c>
      <c r="C12" s="17">
        <v>120</v>
      </c>
      <c r="D12" s="6">
        <v>150</v>
      </c>
      <c r="E12" s="6">
        <v>135</v>
      </c>
      <c r="F12" s="6">
        <f>C12+D12+E12</f>
        <v>405</v>
      </c>
      <c r="G12" s="1">
        <v>92</v>
      </c>
      <c r="H12" s="1">
        <v>3</v>
      </c>
      <c r="I12" s="6">
        <f>ROUND(F12/H12,2)</f>
        <v>135</v>
      </c>
      <c r="J12" s="6">
        <f>STDEV(C12:E12)</f>
        <v>15</v>
      </c>
      <c r="K12" s="2">
        <f>J12/I12</f>
        <v>0.1111111111111111</v>
      </c>
      <c r="L12" s="6">
        <f>G12*I12</f>
        <v>12420</v>
      </c>
      <c r="M12" s="15"/>
      <c r="N12" s="15"/>
      <c r="O12" s="15"/>
    </row>
    <row r="13" spans="1:15" x14ac:dyDescent="0.25">
      <c r="A13" s="30" t="s">
        <v>18</v>
      </c>
      <c r="B13" s="31"/>
      <c r="C13" s="30"/>
      <c r="D13" s="30"/>
      <c r="E13" s="30"/>
      <c r="F13" s="30"/>
      <c r="G13" s="30"/>
      <c r="H13" s="30"/>
      <c r="I13" s="30"/>
      <c r="J13" s="32"/>
      <c r="K13" s="32"/>
      <c r="L13" s="6">
        <f>SUM(L9:L12)</f>
        <v>83486.559999999998</v>
      </c>
      <c r="M13" s="28"/>
      <c r="N13" s="28"/>
      <c r="O13" s="28"/>
    </row>
    <row r="15" spans="1:15" x14ac:dyDescent="0.25">
      <c r="A15" s="20"/>
      <c r="B15" s="20" t="s">
        <v>26</v>
      </c>
      <c r="C15" s="20"/>
      <c r="D15" s="20"/>
      <c r="E15" s="20" t="s">
        <v>27</v>
      </c>
      <c r="F15" s="20"/>
      <c r="G15" s="21"/>
      <c r="H15" s="19"/>
      <c r="I15" s="19"/>
      <c r="J15" s="22"/>
      <c r="K15" s="22"/>
      <c r="L15" s="9"/>
    </row>
    <row r="16" spans="1:15" x14ac:dyDescent="0.25">
      <c r="A16" s="10"/>
      <c r="B16" s="23"/>
      <c r="C16" s="21"/>
      <c r="D16" s="21"/>
      <c r="E16" s="21"/>
      <c r="F16" s="21"/>
      <c r="G16" s="21"/>
      <c r="H16" s="19"/>
      <c r="I16" s="19"/>
      <c r="J16" s="24"/>
      <c r="K16" s="22"/>
      <c r="L16" s="7"/>
    </row>
    <row r="17" spans="1:12" x14ac:dyDescent="0.25">
      <c r="A17" s="12"/>
      <c r="B17" s="25" t="s">
        <v>28</v>
      </c>
      <c r="C17" s="25"/>
      <c r="D17" s="25"/>
      <c r="E17" s="25"/>
      <c r="F17" s="25"/>
      <c r="G17" s="26"/>
      <c r="H17" s="19"/>
      <c r="I17" s="19"/>
      <c r="J17" s="22"/>
      <c r="K17" s="22"/>
      <c r="L17" s="9"/>
    </row>
    <row r="18" spans="1:12" x14ac:dyDescent="0.25">
      <c r="H18" s="19"/>
      <c r="I18" s="19"/>
      <c r="J18" s="11"/>
      <c r="K18" s="8"/>
      <c r="L18" s="7"/>
    </row>
  </sheetData>
  <autoFilter ref="A8:L13" xr:uid="{00000000-0009-0000-0000-000000000000}"/>
  <mergeCells count="12">
    <mergeCell ref="A13:I13"/>
    <mergeCell ref="J13:K13"/>
    <mergeCell ref="A2:L2"/>
    <mergeCell ref="A3:L3"/>
    <mergeCell ref="A4:L4"/>
    <mergeCell ref="A6:A7"/>
    <mergeCell ref="B6:B7"/>
    <mergeCell ref="C6:F6"/>
    <mergeCell ref="G6:G7"/>
    <mergeCell ref="H6:H7"/>
    <mergeCell ref="I6:K6"/>
    <mergeCell ref="A5:L5"/>
  </mergeCells>
  <pageMargins left="0.39370078740157483" right="0.39370078740157483" top="0.39370078740157483" bottom="0.39370078740157483" header="0.31496062992125984" footer="0.31496062992125984"/>
  <pageSetup paperSize="9" scale="71" fitToWidth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2026-03-17T11:59:31Z</dcterms:modified>
</cp:coreProperties>
</file>