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ГОСЗАКАЗ МК Бехтерева\ЗАКУПКИ 2026\Закупки в ЭМ\32 Цветочная рассада\"/>
    </mc:Choice>
  </mc:AlternateContent>
  <bookViews>
    <workbookView xWindow="0" yWindow="0" windowWidth="25725" windowHeight="11265"/>
  </bookViews>
  <sheets>
    <sheet name="Расчет цены" sheetId="2" r:id="rId1"/>
  </sheets>
  <definedNames>
    <definedName name="_xlnm.Print_Area" localSheetId="0">'Расчет цены'!$A$1:$N$14</definedName>
  </definedNames>
  <calcPr calcId="152511"/>
</workbook>
</file>

<file path=xl/calcChain.xml><?xml version="1.0" encoding="utf-8"?>
<calcChain xmlns="http://schemas.openxmlformats.org/spreadsheetml/2006/main">
  <c r="H9" i="2" l="1"/>
  <c r="I9" i="2" s="1"/>
  <c r="J9" i="2" s="1"/>
  <c r="K9" i="2"/>
  <c r="L9" i="2"/>
  <c r="M9" i="2"/>
  <c r="N9" i="2" s="1"/>
  <c r="H8" i="2" l="1"/>
  <c r="I8" i="2" s="1"/>
  <c r="J8" i="2" s="1"/>
  <c r="K8" i="2"/>
  <c r="L8" i="2"/>
  <c r="M8" i="2"/>
  <c r="N8" i="2" s="1"/>
  <c r="M7" i="2" l="1"/>
  <c r="H7" i="2" l="1"/>
  <c r="I7" i="2" s="1"/>
  <c r="J7" i="2" s="1"/>
  <c r="L7" i="2" l="1"/>
  <c r="N7" i="2" l="1"/>
  <c r="I10" i="2" s="1"/>
  <c r="K7" i="2" l="1"/>
</calcChain>
</file>

<file path=xl/sharedStrings.xml><?xml version="1.0" encoding="utf-8"?>
<sst xmlns="http://schemas.openxmlformats.org/spreadsheetml/2006/main" count="33" uniqueCount="31">
  <si>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</si>
  <si>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</si>
  <si>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</si>
  <si>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</si>
  <si>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</si>
  <si>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</si>
  <si>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</si>
  <si>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</si>
  <si>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</si>
  <si>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</si>
  <si>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</si>
  <si>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</si>
  <si>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</si>
  <si>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</si>
  <si>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</si>
  <si>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</si>
  <si>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</si>
  <si>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</si>
  <si>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</si>
  <si>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</si>
  <si>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Руководитель контрактной службы</t>
  </si>
  <si>
    <t>Колесникова Ю.В.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</si>
  <si>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</si>
  <si>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 xml:space="preserve"> </t>
  </si>
  <si>
    <t>шт.</t>
  </si>
  <si>
    <t>Наименование товара, услуги</t>
  </si>
  <si>
    <t>Поставка цветочной продукции для нужд СПб ГБПОУ "МК им. В.М. Бехтерева" в 2026 году</t>
  </si>
  <si>
    <t xml:space="preserve">Директор 
Санкт-Петербургского государственного
 бюджетного профессионального  образовательного
 учреждения "Медицинский колледж им В.М. Бехтерева"
__________________ У.Б. Курбатова 
 «__» ________ 2026 год
</t>
  </si>
  <si>
    <t>Будра (в кашпо)</t>
  </si>
  <si>
    <t>Вербена ампельная (в кашпо, смесь)</t>
  </si>
  <si>
    <t>Пеларгония плющелистная ампельная (в кашпо)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</si>
</sst>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2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Fill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2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2" fontId="5" fillId="0" borderId="0" xfId="0" applyNumberFormat="1" applyFont="1" applyFill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12" fillId="0" borderId="0" xfId="0" applyFont="1" applyFill="1"/>
    <xf numFmtId="0" fontId="12" fillId="0" borderId="9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15" fillId="0" borderId="3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0</xdr:rowOff>
    </xdr:to>
    <xdr:pic>
      <xdr:nvPicPr>
        <xdr:cNvPr id="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0</xdr:rowOff>
    </xdr:to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2690</xdr:rowOff>
    </xdr:to>
    <xdr:pic>
      <xdr:nvPicPr>
        <xdr:cNvPr id="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2690</xdr:rowOff>
    </xdr:to>
    <xdr:pic>
      <xdr:nvPicPr>
        <xdr:cNvPr id="1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0</xdr:rowOff>
    </xdr:to>
    <xdr:pic>
      <xdr:nvPicPr>
        <xdr:cNvPr id="30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0</xdr:rowOff>
    </xdr:to>
    <xdr:pic>
      <xdr:nvPicPr>
        <xdr:cNvPr id="31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0</xdr:rowOff>
    </xdr:from>
    <xdr:to>
      <xdr:col>10</xdr:col>
      <xdr:colOff>1287781</xdr:colOff>
      <xdr:row>9</xdr:row>
      <xdr:rowOff>2690</xdr:rowOff>
    </xdr:to>
    <xdr:pic>
      <xdr:nvPicPr>
        <xdr:cNvPr id="3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391886</xdr:colOff>
      <xdr:row>5</xdr:row>
      <xdr:rowOff>1611086</xdr:rowOff>
    </xdr:from>
    <xdr:to>
      <xdr:col>10</xdr:col>
      <xdr:colOff>1352006</xdr:colOff>
      <xdr:row>5</xdr:row>
      <xdr:rowOff>1984530</xdr:rowOff>
    </xdr:to>
    <xdr:pic>
      <xdr:nvPicPr>
        <xdr:cNvPr id="3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0686" y="6106886"/>
          <a:ext cx="960120" cy="373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"/>
  <sheetViews>
    <sheetView showGridLines="0" tabSelected="1" zoomScale="90" zoomScaleNormal="90" workbookViewId="0">
      <selection activeCell="C15" sqref="C15"/>
    </sheetView>
  </sheetViews>
  <sheetFormatPr defaultColWidth="9.140625" defaultRowHeight="12.75" x14ac:dyDescent="0.2"/>
  <cols>
    <col min="1" max="1" width="5" style="1" customWidth="1"/>
    <col min="2" max="2" width="28" style="1" customWidth="1"/>
    <col min="3" max="3" width="10.140625" style="1" customWidth="1"/>
    <col min="4" max="4" width="7.7109375" style="1" customWidth="1"/>
    <col min="5" max="7" width="13.85546875" style="16" customWidth="1"/>
    <col min="8" max="8" width="15.7109375" style="1" customWidth="1"/>
    <col min="9" max="9" width="16.140625" style="1" customWidth="1"/>
    <col min="10" max="10" width="15.42578125" style="1" customWidth="1"/>
    <col min="11" max="11" width="23.28515625" style="1" customWidth="1"/>
    <col min="12" max="12" width="12" style="1" customWidth="1"/>
    <col min="13" max="13" width="13.7109375" style="1" customWidth="1"/>
    <col min="14" max="14" width="17" style="1" customWidth="1"/>
    <col min="15" max="15" width="11.85546875" style="1" customWidth="1"/>
    <col min="16" max="16" width="9.140625" style="1"/>
    <col min="17" max="19" width="12.42578125" style="1" bestFit="1" customWidth="1"/>
    <col min="20" max="16384" width="9.140625" style="1"/>
  </cols>
  <sheetData>
    <row r="1" spans="1:19" customFormat="1" ht="130.5" customHeight="1" x14ac:dyDescent="0.25">
      <c r="A1" s="38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9" customFormat="1" ht="40.9" customHeight="1" x14ac:dyDescent="0.25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9" customFormat="1" ht="114" customHeight="1" x14ac:dyDescent="0.25">
      <c r="A3" s="41" t="s">
        <v>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9" ht="29.25" customHeight="1" x14ac:dyDescent="0.2">
      <c r="A4" s="51" t="s">
        <v>12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1:19" ht="39" customHeight="1" x14ac:dyDescent="0.2">
      <c r="A5" s="36" t="s">
        <v>0</v>
      </c>
      <c r="B5" s="48" t="s">
        <v>25</v>
      </c>
      <c r="C5" s="49" t="s">
        <v>1</v>
      </c>
      <c r="D5" s="42" t="s">
        <v>2</v>
      </c>
      <c r="E5" s="48" t="s">
        <v>3</v>
      </c>
      <c r="F5" s="48"/>
      <c r="G5" s="48"/>
      <c r="H5" s="47" t="s">
        <v>9</v>
      </c>
      <c r="I5" s="47"/>
      <c r="J5" s="47"/>
      <c r="K5" s="44" t="s">
        <v>10</v>
      </c>
      <c r="L5" s="45"/>
      <c r="M5" s="45"/>
      <c r="N5" s="46"/>
    </row>
    <row r="6" spans="1:19" ht="159" customHeight="1" x14ac:dyDescent="0.2">
      <c r="A6" s="36"/>
      <c r="B6" s="48"/>
      <c r="C6" s="50"/>
      <c r="D6" s="43"/>
      <c r="E6" s="3" t="s">
        <v>16</v>
      </c>
      <c r="F6" s="3" t="s">
        <v>17</v>
      </c>
      <c r="G6" s="3" t="s">
        <v>18</v>
      </c>
      <c r="H6" s="2" t="s">
        <v>6</v>
      </c>
      <c r="I6" s="2" t="s">
        <v>4</v>
      </c>
      <c r="J6" s="3" t="s">
        <v>5</v>
      </c>
      <c r="K6" s="19" t="s">
        <v>13</v>
      </c>
      <c r="L6" s="7" t="s">
        <v>15</v>
      </c>
      <c r="M6" s="7" t="s">
        <v>19</v>
      </c>
      <c r="N6" s="7" t="s">
        <v>14</v>
      </c>
    </row>
    <row r="7" spans="1:19" s="18" customFormat="1" ht="24.75" customHeight="1" x14ac:dyDescent="0.25">
      <c r="A7" s="29">
        <v>1</v>
      </c>
      <c r="B7" s="32" t="s">
        <v>28</v>
      </c>
      <c r="C7" s="30" t="s">
        <v>24</v>
      </c>
      <c r="D7" s="17">
        <v>1</v>
      </c>
      <c r="E7" s="27">
        <v>850</v>
      </c>
      <c r="F7" s="26">
        <v>870</v>
      </c>
      <c r="G7" s="28">
        <v>900</v>
      </c>
      <c r="H7" s="6">
        <f t="shared" ref="H7" si="0">AVERAGE(E7:G7)</f>
        <v>873.33333333333337</v>
      </c>
      <c r="I7" s="4">
        <f t="shared" ref="I7" si="1">SQRT(((SUM((POWER(G7-H7,2)),(POWER(F7-H7,2)),(POWER(E7-H7,2)))/(COLUMNS(D7:G7)-1))))</f>
        <v>20.548046676563253</v>
      </c>
      <c r="J7" s="4">
        <f>I7/H7*100</f>
        <v>2.3528297721255633</v>
      </c>
      <c r="K7" s="5">
        <f t="shared" ref="K7" si="2">((D7/3)*(SUM(E7:G7)))</f>
        <v>873.33333333333326</v>
      </c>
      <c r="L7" s="5">
        <f t="shared" ref="L7" si="3">SMALL(E7:G7,1)</f>
        <v>850</v>
      </c>
      <c r="M7" s="5">
        <f>SMALL(E7:G7,1)</f>
        <v>850</v>
      </c>
      <c r="N7" s="5">
        <f>M7*D7</f>
        <v>850</v>
      </c>
      <c r="O7" s="14"/>
      <c r="P7" s="14"/>
      <c r="Q7" s="14"/>
      <c r="R7" s="14"/>
    </row>
    <row r="8" spans="1:19" s="18" customFormat="1" ht="24.75" customHeight="1" x14ac:dyDescent="0.25">
      <c r="A8" s="29">
        <v>2</v>
      </c>
      <c r="B8" s="32" t="s">
        <v>29</v>
      </c>
      <c r="C8" s="30" t="s">
        <v>24</v>
      </c>
      <c r="D8" s="17">
        <v>4</v>
      </c>
      <c r="E8" s="27">
        <v>850</v>
      </c>
      <c r="F8" s="26">
        <v>870</v>
      </c>
      <c r="G8" s="28">
        <v>900</v>
      </c>
      <c r="H8" s="6">
        <f t="shared" ref="H8" si="4">AVERAGE(E8:G8)</f>
        <v>873.33333333333337</v>
      </c>
      <c r="I8" s="4">
        <f t="shared" ref="I8" si="5">SQRT(((SUM((POWER(G8-H8,2)),(POWER(F8-H8,2)),(POWER(E8-H8,2)))/(COLUMNS(D8:G8)-1))))</f>
        <v>20.548046676563253</v>
      </c>
      <c r="J8" s="4">
        <f>I8/H8*100</f>
        <v>2.3528297721255633</v>
      </c>
      <c r="K8" s="5">
        <f t="shared" ref="K8" si="6">((D8/3)*(SUM(E8:G8)))</f>
        <v>3493.333333333333</v>
      </c>
      <c r="L8" s="5">
        <f t="shared" ref="L8" si="7">SMALL(E8:G8,1)</f>
        <v>850</v>
      </c>
      <c r="M8" s="5">
        <f>SMALL(E8:G8,1)</f>
        <v>850</v>
      </c>
      <c r="N8" s="5">
        <f>M8*D8</f>
        <v>3400</v>
      </c>
      <c r="O8" s="14"/>
      <c r="P8" s="14"/>
      <c r="Q8" s="14"/>
      <c r="R8" s="14"/>
    </row>
    <row r="9" spans="1:19" s="18" customFormat="1" ht="24.75" customHeight="1" x14ac:dyDescent="0.25">
      <c r="A9" s="29">
        <v>3</v>
      </c>
      <c r="B9" s="31" t="s">
        <v>30</v>
      </c>
      <c r="C9" s="30" t="s">
        <v>24</v>
      </c>
      <c r="D9" s="17">
        <v>15</v>
      </c>
      <c r="E9" s="27">
        <v>850</v>
      </c>
      <c r="F9" s="26">
        <v>870</v>
      </c>
      <c r="G9" s="28">
        <v>900</v>
      </c>
      <c r="H9" s="6">
        <f t="shared" ref="H9" si="8">AVERAGE(E9:G9)</f>
        <v>873.33333333333337</v>
      </c>
      <c r="I9" s="4">
        <f t="shared" ref="I9" si="9">SQRT(((SUM((POWER(G9-H9,2)),(POWER(F9-H9,2)),(POWER(E9-H9,2)))/(COLUMNS(D9:G9)-1))))</f>
        <v>20.548046676563253</v>
      </c>
      <c r="J9" s="4">
        <f t="shared" ref="J9" si="10">I9/H9*100</f>
        <v>2.3528297721255633</v>
      </c>
      <c r="K9" s="5">
        <f t="shared" ref="K9" si="11">((D9/3)*(SUM(E9:G9)))</f>
        <v>13100</v>
      </c>
      <c r="L9" s="5">
        <f t="shared" ref="L9" si="12">SMALL(E9:G9,1)</f>
        <v>850</v>
      </c>
      <c r="M9" s="5">
        <f t="shared" ref="M9" si="13">SMALL(E9:G9,1)</f>
        <v>850</v>
      </c>
      <c r="N9" s="5">
        <f t="shared" ref="N9" si="14">M9*D9</f>
        <v>12750</v>
      </c>
      <c r="O9" s="14"/>
      <c r="P9" s="14"/>
      <c r="Q9" s="14"/>
      <c r="R9" s="14"/>
    </row>
    <row r="10" spans="1:19" ht="26.25" customHeight="1" x14ac:dyDescent="0.2">
      <c r="A10" s="37" t="s">
        <v>23</v>
      </c>
      <c r="B10" s="37"/>
      <c r="C10" s="37"/>
      <c r="D10" s="37"/>
      <c r="E10" s="37"/>
      <c r="F10" s="37"/>
      <c r="G10" s="37"/>
      <c r="H10" s="37"/>
      <c r="I10" s="20">
        <f>SUM(N7:N9)</f>
        <v>17000</v>
      </c>
      <c r="J10" s="12" t="s">
        <v>7</v>
      </c>
      <c r="K10" s="12"/>
      <c r="L10" s="11"/>
      <c r="M10" s="12"/>
      <c r="N10" s="11"/>
      <c r="O10" s="14"/>
      <c r="Q10" s="15"/>
      <c r="R10" s="15"/>
      <c r="S10" s="15"/>
    </row>
    <row r="11" spans="1:19" ht="15.75" x14ac:dyDescent="0.25">
      <c r="A11" s="33" t="s">
        <v>11</v>
      </c>
      <c r="B11" s="33"/>
      <c r="C11" s="33"/>
      <c r="D11" s="9"/>
      <c r="E11" s="9"/>
      <c r="F11" s="9"/>
      <c r="G11" s="9"/>
    </row>
    <row r="12" spans="1:19" ht="15.6" customHeight="1" x14ac:dyDescent="0.25">
      <c r="A12" s="22"/>
      <c r="B12" s="22"/>
      <c r="C12" s="34" t="s">
        <v>20</v>
      </c>
      <c r="D12" s="34"/>
      <c r="E12" s="34"/>
      <c r="F12" s="35" t="s">
        <v>21</v>
      </c>
      <c r="G12" s="35"/>
      <c r="J12" s="13"/>
      <c r="K12" s="8"/>
      <c r="L12" s="8"/>
      <c r="M12" s="8"/>
      <c r="N12" s="8"/>
    </row>
    <row r="13" spans="1:19" ht="15.6" x14ac:dyDescent="0.3">
      <c r="A13" s="10"/>
      <c r="B13" s="10"/>
      <c r="C13" s="10"/>
      <c r="D13" s="10"/>
      <c r="E13" s="23"/>
      <c r="F13" s="24"/>
      <c r="G13" s="21"/>
      <c r="J13" s="8"/>
      <c r="K13" s="8"/>
      <c r="L13" s="8"/>
      <c r="M13" s="8"/>
      <c r="N13" s="8"/>
    </row>
    <row r="14" spans="1:19" ht="15.75" x14ac:dyDescent="0.25">
      <c r="A14" s="10"/>
      <c r="B14" s="10"/>
      <c r="C14" s="10"/>
      <c r="D14" s="10"/>
      <c r="E14" s="23"/>
      <c r="F14" s="24"/>
      <c r="G14" s="25" t="s">
        <v>8</v>
      </c>
      <c r="J14" s="8"/>
      <c r="K14" s="8"/>
      <c r="L14" s="8"/>
      <c r="M14" s="8"/>
      <c r="N14" s="8"/>
    </row>
  </sheetData>
  <mergeCells count="15"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  <mergeCell ref="A11:C11"/>
    <mergeCell ref="C12:E12"/>
    <mergeCell ref="F12:G12"/>
    <mergeCell ref="A5:A6"/>
    <mergeCell ref="A10:H10"/>
  </mergeCells>
  <pageMargins left="0.25" right="0.25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 Windows</cp:lastModifiedBy>
  <cp:lastPrinted>2024-05-07T13:01:21Z</cp:lastPrinted>
  <dcterms:created xsi:type="dcterms:W3CDTF">2014-01-15T18:15:09Z</dcterms:created>
  <dcterms:modified xsi:type="dcterms:W3CDTF">2026-04-29T09:19:53Z</dcterms:modified>
</cp:coreProperties>
</file>