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X:\Кронштадтская 15\!ГЗ!\!!!АУКЦИОНЫ И ЗАКУПКИ 2026\ЕИ\Оказание услуг по созданию видеоролика\"/>
    </mc:Choice>
  </mc:AlternateContent>
  <bookViews>
    <workbookView xWindow="0" yWindow="0" windowWidth="28800" windowHeight="11700" activeTab="1"/>
  </bookViews>
  <sheets>
    <sheet name="Sheet1" sheetId="1" r:id="rId1"/>
    <sheet name="Sheet1 (2)" sheetId="2" r:id="rId2"/>
  </sheets>
  <definedNames>
    <definedName name="_xlnm.Print_Area" localSheetId="0">Sheet1!$A$3:$Q$58</definedName>
    <definedName name="_xlnm.Print_Area" localSheetId="1">'Sheet1 (2)'!$A$3:$M$10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2" l="1"/>
  <c r="N10" i="2" s="1"/>
  <c r="N11" i="2" l="1"/>
  <c r="L10" i="2"/>
  <c r="K10" i="2"/>
  <c r="J10" i="2"/>
  <c r="H10" i="2"/>
  <c r="M35" i="1"/>
  <c r="L35" i="1"/>
  <c r="K35" i="1"/>
  <c r="N35" i="1" s="1"/>
  <c r="I35" i="1"/>
  <c r="K34" i="1"/>
  <c r="M34" i="1"/>
  <c r="L34" i="1"/>
  <c r="N34" i="1"/>
  <c r="I34" i="1"/>
  <c r="N17" i="1"/>
  <c r="M17" i="1"/>
  <c r="L17" i="1"/>
  <c r="K17" i="1"/>
  <c r="I17" i="1"/>
  <c r="N18" i="1"/>
  <c r="M18" i="1"/>
  <c r="L18" i="1"/>
  <c r="K18" i="1"/>
  <c r="I18" i="1"/>
  <c r="M20" i="1"/>
  <c r="L20" i="1"/>
  <c r="K20" i="1"/>
  <c r="N20" i="1" s="1"/>
  <c r="I20" i="1"/>
  <c r="N15" i="1"/>
  <c r="M15" i="1"/>
  <c r="L15" i="1"/>
  <c r="K15" i="1"/>
  <c r="I15" i="1"/>
  <c r="N36" i="1"/>
  <c r="M36" i="1"/>
  <c r="L36" i="1"/>
  <c r="K36" i="1"/>
  <c r="I36" i="1"/>
  <c r="M29" i="1"/>
  <c r="L29" i="1"/>
  <c r="K29" i="1"/>
  <c r="N29" i="1" s="1"/>
  <c r="I29" i="1"/>
  <c r="M37" i="1"/>
  <c r="L37" i="1"/>
  <c r="K37" i="1"/>
  <c r="N37" i="1" s="1"/>
  <c r="I37" i="1"/>
  <c r="M31" i="1"/>
  <c r="L31" i="1"/>
  <c r="K31" i="1"/>
  <c r="N31" i="1" s="1"/>
  <c r="I31" i="1"/>
  <c r="M43" i="1"/>
  <c r="L43" i="1"/>
  <c r="K43" i="1"/>
  <c r="N43" i="1" s="1"/>
  <c r="I43" i="1"/>
  <c r="M38" i="1"/>
  <c r="L38" i="1"/>
  <c r="K38" i="1"/>
  <c r="N38" i="1" s="1"/>
  <c r="I38" i="1"/>
  <c r="M46" i="1"/>
  <c r="L46" i="1"/>
  <c r="K46" i="1"/>
  <c r="N46" i="1" s="1"/>
  <c r="I46" i="1"/>
  <c r="M44" i="1"/>
  <c r="L44" i="1"/>
  <c r="K44" i="1"/>
  <c r="N44" i="1" s="1"/>
  <c r="I44" i="1"/>
  <c r="M47" i="1"/>
  <c r="L47" i="1"/>
  <c r="K47" i="1"/>
  <c r="N47" i="1" s="1"/>
  <c r="I47" i="1"/>
  <c r="M45" i="1"/>
  <c r="L45" i="1"/>
  <c r="K45" i="1"/>
  <c r="N45" i="1" s="1"/>
  <c r="I45" i="1"/>
  <c r="M40" i="1" l="1"/>
  <c r="L40" i="1"/>
  <c r="K40" i="1"/>
  <c r="N40" i="1" s="1"/>
  <c r="I40" i="1"/>
  <c r="M42" i="1"/>
  <c r="L42" i="1"/>
  <c r="K42" i="1"/>
  <c r="N42" i="1" s="1"/>
  <c r="I42" i="1"/>
  <c r="M41" i="1"/>
  <c r="L41" i="1"/>
  <c r="K41" i="1"/>
  <c r="N41" i="1" s="1"/>
  <c r="I41" i="1"/>
  <c r="N39" i="1"/>
  <c r="M39" i="1"/>
  <c r="L39" i="1"/>
  <c r="K39" i="1"/>
  <c r="I39" i="1"/>
  <c r="I32" i="1"/>
  <c r="M32" i="1"/>
  <c r="L32" i="1"/>
  <c r="K32" i="1"/>
  <c r="N32" i="1" s="1"/>
  <c r="N33" i="1"/>
  <c r="M33" i="1"/>
  <c r="L33" i="1"/>
  <c r="K33" i="1"/>
  <c r="I33" i="1"/>
  <c r="M30" i="1"/>
  <c r="L30" i="1"/>
  <c r="K30" i="1"/>
  <c r="N30" i="1" s="1"/>
  <c r="I30" i="1"/>
  <c r="N28" i="1"/>
  <c r="M28" i="1"/>
  <c r="L28" i="1"/>
  <c r="K28" i="1"/>
  <c r="I28" i="1"/>
  <c r="N27" i="1"/>
  <c r="M27" i="1"/>
  <c r="L27" i="1"/>
  <c r="K27" i="1"/>
  <c r="I27" i="1"/>
  <c r="N26" i="1" l="1"/>
  <c r="M26" i="1"/>
  <c r="L26" i="1"/>
  <c r="K26" i="1"/>
  <c r="I26" i="1"/>
  <c r="N25" i="1"/>
  <c r="M25" i="1"/>
  <c r="L25" i="1"/>
  <c r="K25" i="1"/>
  <c r="I25" i="1"/>
  <c r="M24" i="1"/>
  <c r="L24" i="1"/>
  <c r="K24" i="1"/>
  <c r="N24" i="1" s="1"/>
  <c r="I24" i="1"/>
  <c r="M23" i="1"/>
  <c r="L23" i="1"/>
  <c r="K23" i="1"/>
  <c r="N23" i="1" s="1"/>
  <c r="I23" i="1"/>
  <c r="M22" i="1"/>
  <c r="L22" i="1"/>
  <c r="K22" i="1"/>
  <c r="N22" i="1" s="1"/>
  <c r="I22" i="1"/>
  <c r="N21" i="1"/>
  <c r="M21" i="1"/>
  <c r="L21" i="1"/>
  <c r="K21" i="1"/>
  <c r="I21" i="1"/>
  <c r="N19" i="1"/>
  <c r="M19" i="1"/>
  <c r="L19" i="1"/>
  <c r="K19" i="1"/>
  <c r="I19" i="1"/>
  <c r="N16" i="1"/>
  <c r="M16" i="1"/>
  <c r="L16" i="1"/>
  <c r="K16" i="1"/>
  <c r="I16" i="1"/>
  <c r="M14" i="1"/>
  <c r="L14" i="1"/>
  <c r="K14" i="1"/>
  <c r="N14" i="1" s="1"/>
  <c r="I14" i="1"/>
  <c r="M13" i="1" l="1"/>
  <c r="L13" i="1"/>
  <c r="K13" i="1"/>
  <c r="N13" i="1" s="1"/>
  <c r="I13" i="1"/>
  <c r="M12" i="1"/>
  <c r="L12" i="1"/>
  <c r="K12" i="1"/>
  <c r="N12" i="1" s="1"/>
  <c r="I12" i="1"/>
  <c r="M11" i="1"/>
  <c r="L11" i="1"/>
  <c r="K11" i="1"/>
  <c r="N11" i="1" s="1"/>
  <c r="I11" i="1"/>
  <c r="I10" i="1" l="1"/>
  <c r="L10" i="1" l="1"/>
  <c r="M10" i="1"/>
  <c r="K10" i="1"/>
  <c r="N10" i="1" l="1"/>
  <c r="N58" i="1" s="1"/>
</calcChain>
</file>

<file path=xl/sharedStrings.xml><?xml version="1.0" encoding="utf-8"?>
<sst xmlns="http://schemas.openxmlformats.org/spreadsheetml/2006/main" count="258" uniqueCount="143">
  <si>
    <t>№ п/п</t>
  </si>
  <si>
    <t>Наименование товара (работы, услуги)</t>
  </si>
  <si>
    <t>Единицы измерения</t>
  </si>
  <si>
    <t>Кол-во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</si>
  <si>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</si>
  <si>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Среднее квадратичное отклонение</t>
  </si>
  <si>
    <t>3</t>
  </si>
  <si>
    <t>4</t>
  </si>
  <si>
    <t xml:space="preserve">Начальная (максимальная) цена контракта </t>
  </si>
  <si>
    <t>ОБОСНОВАНИЕ НАЧАЛЬНОЙ (МАКСИМАЛЬНОЙ) ЦЕНЫ КОНТРАКТА</t>
  </si>
  <si>
    <t>Предмет контракта</t>
  </si>
  <si>
    <t>Используемый метод определения НМЦК с обоснованием:</t>
  </si>
  <si>
    <t>Начальная (максимальная) цена контракта (НМЦК) определена на основании "Методических рекомендаций по применению 
методов определения начальной (максимальной) цены контракта, цены контракта, заключаемого с единственным поставщиком (Подрядчиком, исполнителем)", утверждёнными приказом Минэкономразвития России от 02.10.2013 г. № 567 методом сопоставимых рыночных цен (анализа рынка).</t>
  </si>
  <si>
    <t>Цены поставщиков (исполнителей, подрядчиков) за единицу товара (работы, услуги), рублей</t>
  </si>
  <si>
    <t>Однородность совокупности значений выявленных цен, используемых в расчете НМЦК</t>
  </si>
  <si>
    <t>Средняя арифметическая цена за единицу     &lt;ц&gt;</t>
  </si>
  <si>
    <t>коэффициент вариации цен - V (%)                    (не должен превышать 33%)</t>
  </si>
  <si>
    <t>НМЦК, определяемая  методом сопоставимых рыночных цен (анализа рынка)</t>
  </si>
  <si>
    <r>
      <t xml:space="preserve">Расчет НМЦК по формуле
</t>
    </r>
    <r>
      <rPr>
        <sz val="7"/>
        <color theme="1"/>
        <rFont val="Times New Roman"/>
        <family val="1"/>
        <charset val="204"/>
      </rPr>
      <t>v - количество (объем) закупаемого товара (работы, услуги);
n - количество значений, используемых в расчете;
i - номер источника ценовой информации;
  Цi   - цена коммерческого предложения №1, №2, №3.</t>
    </r>
  </si>
  <si>
    <t>14=4*11</t>
  </si>
  <si>
    <t>10=5+6+7+8</t>
  </si>
  <si>
    <t>12= 10 /n</t>
  </si>
  <si>
    <t>Приложение № 2 к извещению о проведении закупки</t>
  </si>
  <si>
    <t>Поставка хозяйственных товаров для нужд СПб ГБПОУ КСИПТ в 2026 году</t>
  </si>
  <si>
    <t>шт</t>
  </si>
  <si>
    <t xml:space="preserve">ИЦИ №1 </t>
  </si>
  <si>
    <t xml:space="preserve">ИЦИ №2 </t>
  </si>
  <si>
    <t xml:space="preserve">ИЦИ №3    </t>
  </si>
  <si>
    <t>Предельная цена по Приложению №2 к ППр СПб №489</t>
  </si>
  <si>
    <t xml:space="preserve">Мыло туалетное твердое тип 5                                                                                                </t>
  </si>
  <si>
    <t>ОКПД/ККН</t>
  </si>
  <si>
    <t>КТРУ</t>
  </si>
  <si>
    <t>20.41.31.114/20.41.31.114-001</t>
  </si>
  <si>
    <t>20.41.31.110-00000007</t>
  </si>
  <si>
    <t>Мыло туалетное жидкое тип 11</t>
  </si>
  <si>
    <t>литр</t>
  </si>
  <si>
    <t>20.41.31.130/20.41.31.130-017</t>
  </si>
  <si>
    <t>20.41.31.130-00000002</t>
  </si>
  <si>
    <t>Мыло туалетное жидкое тип 2</t>
  </si>
  <si>
    <t>20.41.31.130/20.41.31.130-008</t>
  </si>
  <si>
    <t xml:space="preserve">20.41.31.130-00000002 </t>
  </si>
  <si>
    <t>Чистящее средство тип 15</t>
  </si>
  <si>
    <t>20.41.32.119/20.41.32.119-012</t>
  </si>
  <si>
    <r>
      <t xml:space="preserve"> </t>
    </r>
    <r>
      <rPr>
        <sz val="10"/>
        <color theme="1"/>
        <rFont val="Calibri"/>
        <family val="2"/>
        <charset val="204"/>
      </rPr>
      <t>−</t>
    </r>
  </si>
  <si>
    <t>Полотенце бумажное тип 5</t>
  </si>
  <si>
    <t>упак</t>
  </si>
  <si>
    <t>17.22.11.130/17.22.11.130-004</t>
  </si>
  <si>
    <t>17.22.11.130-00000005</t>
  </si>
  <si>
    <t>Тряпка для очистки поверхностей тип 2</t>
  </si>
  <si>
    <t>13.92.29.110/13.92.29.110-089</t>
  </si>
  <si>
    <t>13.92.29.110-00000001</t>
  </si>
  <si>
    <t>13.92.29.110/13.92.29.110-010</t>
  </si>
  <si>
    <t>Мешки для мусора 120 л</t>
  </si>
  <si>
    <t>Мешок полимерный тип 2</t>
  </si>
  <si>
    <t>рулон</t>
  </si>
  <si>
    <t>22.22.11.190/22.22.11.190-004</t>
  </si>
  <si>
    <t>22.22.10.000-00000005</t>
  </si>
  <si>
    <t>Мешок полимерный тип 7</t>
  </si>
  <si>
    <t>22.22.11.190/22.22.11.190-009</t>
  </si>
  <si>
    <t>Средство моющее для стекол и зеркал тип 3</t>
  </si>
  <si>
    <t>нет</t>
  </si>
  <si>
    <t>20.41.32.113/20.41.32.113-003</t>
  </si>
  <si>
    <t>20.41.32.113-00000006</t>
  </si>
  <si>
    <t>Перчатки резиновые общего назначения (кроме медицинских) тип 10</t>
  </si>
  <si>
    <t>пара</t>
  </si>
  <si>
    <t>22.19.60.114/22.19.60.114-005</t>
  </si>
  <si>
    <t>22.19.60.119-00000020</t>
  </si>
  <si>
    <t>Перчатки резиновые общего назначения (кроме медицинских) тип 8</t>
  </si>
  <si>
    <t>22.19.60.114/22.19.60.114-004</t>
  </si>
  <si>
    <t>Комплект для уборки тип 4</t>
  </si>
  <si>
    <t>компл</t>
  </si>
  <si>
    <t>32.91.11.000/32.91.11.000-008</t>
  </si>
  <si>
    <t>Средства для дезодорирования и ароматизации воздуха в помещениях тип 1</t>
  </si>
  <si>
    <t>20.41.41.000/20.41.41.000-001</t>
  </si>
  <si>
    <t>20.41.41.000-00000032</t>
  </si>
  <si>
    <t>Корзина пластмассовая тип 2</t>
  </si>
  <si>
    <t>22.29.23.120/22.29.23.120-042</t>
  </si>
  <si>
    <t>Ведро металлическое тип 1</t>
  </si>
  <si>
    <t>Ведро тип 1</t>
  </si>
  <si>
    <t xml:space="preserve"> −</t>
  </si>
  <si>
    <t>Щетка-сметка для уборки</t>
  </si>
  <si>
    <t>Метла синтетичекая</t>
  </si>
  <si>
    <t>Ветошь трикокотаж</t>
  </si>
  <si>
    <t>25.99.12.112/25.99.12.112-177</t>
  </si>
  <si>
    <t>25.99.12.112-00000002</t>
  </si>
  <si>
    <t>Изделия бытовые из нержавеющей стали тип 14 (Совок металлический)</t>
  </si>
  <si>
    <t>32.91.11.000/32.91.11.000-022</t>
  </si>
  <si>
    <t>Рукоятка тип 4 (Рукоятка для инвентаря)</t>
  </si>
  <si>
    <t>Крем для рук тип 2</t>
  </si>
  <si>
    <t>20.42.15.141/20.42.15.141-002</t>
  </si>
  <si>
    <t>20.42.15.141-00000007</t>
  </si>
  <si>
    <t>Щетка для уборки тип 13 (Сгон для воды)</t>
  </si>
  <si>
    <t>32.91.11.000/32.91.11.000-033</t>
  </si>
  <si>
    <t>Комплект для уборки тип 9 (швабра самоотжимная)</t>
  </si>
  <si>
    <t>32.91.11.000/32.91.11.000-024</t>
  </si>
  <si>
    <t>пр</t>
  </si>
  <si>
    <t>огр</t>
  </si>
  <si>
    <t>запр</t>
  </si>
  <si>
    <t>огр+3500р</t>
  </si>
  <si>
    <t>пр+3500р</t>
  </si>
  <si>
    <t>22.29.23.120/22.29.23.120-002</t>
  </si>
  <si>
    <t>огр+3500уис</t>
  </si>
  <si>
    <t>Тряпка для очистки поверхностей тип 3</t>
  </si>
  <si>
    <t>13.92.29.110/13.92.29.110-091</t>
  </si>
  <si>
    <t>Порошок чистящий тип 1</t>
  </si>
  <si>
    <t>кг</t>
  </si>
  <si>
    <t>20.41.44.120/20.41.44.120-001</t>
  </si>
  <si>
    <t>20.41.44.120-00000004</t>
  </si>
  <si>
    <t>Чистящее средство тип 11</t>
  </si>
  <si>
    <t>20.41.32.119/20.41.32.119-007</t>
  </si>
  <si>
    <t>Средство моющее для туалетов и ванных комнат тип 4</t>
  </si>
  <si>
    <t>20.41.32.114/20.41.32.114-004</t>
  </si>
  <si>
    <t>20.41.32.114-00000008</t>
  </si>
  <si>
    <t>Комплект для уборки тип 7</t>
  </si>
  <si>
    <t>32.91.11.000/32.91.11.000-014</t>
  </si>
  <si>
    <t>Губка для посуды тип 1</t>
  </si>
  <si>
    <t>22.29.23.120/22.29.23.120-048</t>
  </si>
  <si>
    <t>Кисть малярная тип 4</t>
  </si>
  <si>
    <t>32.91.19.120/32.91.19.120-004</t>
  </si>
  <si>
    <t>Тележка уборочная на колесах</t>
  </si>
  <si>
    <t>22.29.23.120/-</t>
  </si>
  <si>
    <t>13.94.20.110/-</t>
  </si>
  <si>
    <t>Тряпка для очистки поверхностей тип 8 (Полотно нитепрошивное)</t>
  </si>
  <si>
    <t>13.92.29.110/13.92.29.110-013</t>
  </si>
  <si>
    <t>Тряпка для очистки поверхностей тип 13 (40*40 см)</t>
  </si>
  <si>
    <t>13.92.29.110/13.92.29.110-093</t>
  </si>
  <si>
    <t>13.92.29.110-00000008</t>
  </si>
  <si>
    <t>Тряпка для очистки поверхностей тип 22 (38*38 см)</t>
  </si>
  <si>
    <t>13.92.29.110/13.92.29.110-105</t>
  </si>
  <si>
    <t>32.91.11.000/32.91.11.000-015</t>
  </si>
  <si>
    <t>32.91.11.000-00000010</t>
  </si>
  <si>
    <t>32.91.11.000/32.91.11.000-009</t>
  </si>
  <si>
    <t>32.91.11.000-00000009</t>
  </si>
  <si>
    <t>Тряпка для очистки поверхностей тип 11 (200 г/м2, 60х75 см)</t>
  </si>
  <si>
    <t>Тряпка для очистки поверхностей тип 11 (120 г/м2, 50х60 см)</t>
  </si>
  <si>
    <t>Минимальная цена, руб.</t>
  </si>
  <si>
    <t>ОКПД2/КТРУ</t>
  </si>
  <si>
    <t>ПП1875</t>
  </si>
  <si>
    <t>Услуга по созданию видеоролика</t>
  </si>
  <si>
    <t>Итого:</t>
  </si>
  <si>
    <t>усл.ед</t>
  </si>
  <si>
    <t>Услуги по производству кинофильмов, видеофильмов и телевизионных программ</t>
  </si>
  <si>
    <t>59.11.12.000/59.11.10.000-00000003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</si>
</sst>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%"/>
    <numFmt numFmtId="165" formatCode="[$-F800]dddd\,\ mmmm\ dd\,\ yyyy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Calibri"/>
      <family val="2"/>
      <charset val="204"/>
    </font>
    <font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08">
    <xf numFmtId="0" fontId="0" fillId="0" borderId="0" xfId="0"/>
    <xf numFmtId="4" fontId="0" fillId="0" borderId="0" xfId="0" applyNumberFormat="1"/>
    <xf numFmtId="1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top" wrapText="1"/>
    </xf>
    <xf numFmtId="1" fontId="10" fillId="0" borderId="5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" fontId="11" fillId="0" borderId="2" xfId="0" applyNumberFormat="1" applyFont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64" fontId="9" fillId="0" borderId="5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164" fontId="2" fillId="0" borderId="3" xfId="0" applyNumberFormat="1" applyFont="1" applyBorder="1" applyAlignment="1">
      <alignment horizontal="right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1" fontId="0" fillId="0" borderId="0" xfId="0" applyNumberFormat="1"/>
    <xf numFmtId="164" fontId="0" fillId="0" borderId="0" xfId="0" applyNumberFormat="1"/>
    <xf numFmtId="4" fontId="9" fillId="0" borderId="5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  <xf numFmtId="164" fontId="9" fillId="0" borderId="1" xfId="0" applyNumberFormat="1" applyFont="1" applyBorder="1" applyAlignment="1">
      <alignment horizontal="center" vertical="top" wrapText="1"/>
    </xf>
    <xf numFmtId="4" fontId="13" fillId="0" borderId="1" xfId="0" applyNumberFormat="1" applyFont="1" applyBorder="1" applyAlignment="1">
      <alignment horizontal="center" vertical="center" wrapText="1"/>
    </xf>
    <xf numFmtId="3" fontId="9" fillId="0" borderId="5" xfId="0" applyNumberFormat="1" applyFont="1" applyBorder="1" applyAlignment="1">
      <alignment horizontal="center" vertical="center" wrapText="1"/>
    </xf>
    <xf numFmtId="4" fontId="0" fillId="0" borderId="0" xfId="0" applyNumberFormat="1" applyAlignment="1"/>
    <xf numFmtId="4" fontId="9" fillId="0" borderId="5" xfId="0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4" fontId="0" fillId="0" borderId="0" xfId="0" applyNumberFormat="1" applyFill="1"/>
    <xf numFmtId="0" fontId="9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3" fontId="9" fillId="0" borderId="3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4" fontId="9" fillId="0" borderId="0" xfId="0" applyNumberFormat="1" applyFont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9" fillId="2" borderId="5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1" fontId="11" fillId="0" borderId="5" xfId="0" applyNumberFormat="1" applyFont="1" applyBorder="1" applyAlignment="1">
      <alignment horizontal="center" vertical="center" wrapText="1"/>
    </xf>
    <xf numFmtId="0" fontId="17" fillId="0" borderId="5" xfId="0" applyFont="1" applyBorder="1" applyAlignment="1">
      <alignment vertical="center" wrapText="1"/>
    </xf>
    <xf numFmtId="0" fontId="16" fillId="3" borderId="5" xfId="0" applyFont="1" applyFill="1" applyBorder="1" applyAlignment="1">
      <alignment vertical="center" wrapText="1"/>
    </xf>
    <xf numFmtId="1" fontId="11" fillId="2" borderId="5" xfId="0" applyNumberFormat="1" applyFont="1" applyFill="1" applyBorder="1" applyAlignment="1">
      <alignment horizontal="center" vertical="center" wrapText="1"/>
    </xf>
    <xf numFmtId="0" fontId="16" fillId="0" borderId="5" xfId="0" applyFont="1" applyBorder="1" applyAlignment="1">
      <alignment vertical="center" wrapText="1"/>
    </xf>
    <xf numFmtId="4" fontId="9" fillId="4" borderId="5" xfId="0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0" fontId="0" fillId="0" borderId="5" xfId="0" applyBorder="1"/>
    <xf numFmtId="4" fontId="13" fillId="0" borderId="1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top" wrapText="1"/>
    </xf>
    <xf numFmtId="1" fontId="10" fillId="0" borderId="5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0" fillId="0" borderId="5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1" fontId="11" fillId="0" borderId="2" xfId="0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4" fontId="9" fillId="0" borderId="4" xfId="0" applyNumberFormat="1" applyFont="1" applyFill="1" applyBorder="1" applyAlignment="1">
      <alignment horizontal="center" vertical="center" wrapText="1"/>
    </xf>
    <xf numFmtId="4" fontId="9" fillId="0" borderId="5" xfId="0" applyNumberFormat="1" applyFont="1" applyFill="1" applyBorder="1" applyAlignment="1">
      <alignment horizontal="center" vertical="center" wrapText="1"/>
    </xf>
    <xf numFmtId="3" fontId="9" fillId="0" borderId="5" xfId="0" applyNumberFormat="1" applyFont="1" applyFill="1" applyBorder="1" applyAlignment="1">
      <alignment horizontal="center" vertical="center" wrapText="1"/>
    </xf>
    <xf numFmtId="164" fontId="9" fillId="0" borderId="5" xfId="0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vertical="center" wrapText="1"/>
    </xf>
    <xf numFmtId="4" fontId="9" fillId="0" borderId="2" xfId="0" applyNumberFormat="1" applyFont="1" applyFill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/>
    </xf>
    <xf numFmtId="1" fontId="0" fillId="0" borderId="2" xfId="0" applyNumberFormat="1" applyBorder="1"/>
    <xf numFmtId="0" fontId="0" fillId="0" borderId="3" xfId="0" applyBorder="1"/>
    <xf numFmtId="164" fontId="0" fillId="0" borderId="3" xfId="0" applyNumberFormat="1" applyBorder="1"/>
    <xf numFmtId="4" fontId="0" fillId="0" borderId="4" xfId="0" applyNumberFormat="1" applyBorder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4" fontId="9" fillId="0" borderId="5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2" fillId="0" borderId="3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top" wrapText="1"/>
    </xf>
    <xf numFmtId="164" fontId="9" fillId="0" borderId="8" xfId="0" applyNumberFormat="1" applyFont="1" applyFill="1" applyBorder="1" applyAlignment="1">
      <alignment horizontal="center" vertical="top" wrapText="1"/>
    </xf>
    <xf numFmtId="4" fontId="9" fillId="0" borderId="5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106074</xdr:colOff>
      <xdr:row>7</xdr:row>
      <xdr:rowOff>108586</xdr:rowOff>
    </xdr:from>
    <xdr:to>
      <xdr:col>8</xdr:col>
      <xdr:colOff>632460</xdr:colOff>
      <xdr:row>7</xdr:row>
      <xdr:rowOff>381000</xdr:rowOff>
    </xdr:to>
    <xdr:pic>
      <xdr:nvPicPr>
        <xdr:cNvPr id="10" name="Рисунок 9" descr="C:\Temp\KClipboardExport\l41eo45a.gif">
          <a:extLst>
            <a:ext uri="{FF2B5EF4-FFF2-40B4-BE49-F238E27FC236}">
              <a16:creationId xmlns:a16="http://schemas.microsoft.com/office/drawing/2014/main" id="{D417300B-7F91-44AB-B01A-429992951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525799" y="2318386"/>
          <a:ext cx="526386" cy="27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55245</xdr:colOff>
      <xdr:row>7</xdr:row>
      <xdr:rowOff>600515</xdr:rowOff>
    </xdr:from>
    <xdr:to>
      <xdr:col>11</xdr:col>
      <xdr:colOff>771525</xdr:colOff>
      <xdr:row>7</xdr:row>
      <xdr:rowOff>942975</xdr:rowOff>
    </xdr:to>
    <xdr:pic>
      <xdr:nvPicPr>
        <xdr:cNvPr id="11" name="Picture 21" descr="C:\Temp\KClipboardExport\sssqsznq.gif">
          <a:extLst>
            <a:ext uri="{FF2B5EF4-FFF2-40B4-BE49-F238E27FC236}">
              <a16:creationId xmlns:a16="http://schemas.microsoft.com/office/drawing/2014/main" id="{B2A4EECC-9C0A-4C53-BA0A-B58CBA497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51970" y="2515040"/>
          <a:ext cx="716280" cy="342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106074</xdr:colOff>
      <xdr:row>7</xdr:row>
      <xdr:rowOff>108586</xdr:rowOff>
    </xdr:from>
    <xdr:to>
      <xdr:col>7</xdr:col>
      <xdr:colOff>632460</xdr:colOff>
      <xdr:row>7</xdr:row>
      <xdr:rowOff>381000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D417300B-7F91-44AB-B01A-4299929510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306849" y="2318386"/>
          <a:ext cx="526386" cy="2724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55245</xdr:colOff>
      <xdr:row>7</xdr:row>
      <xdr:rowOff>600515</xdr:rowOff>
    </xdr:from>
    <xdr:to>
      <xdr:col>10</xdr:col>
      <xdr:colOff>771525</xdr:colOff>
      <xdr:row>7</xdr:row>
      <xdr:rowOff>942975</xdr:rowOff>
    </xdr:to>
    <xdr:pic>
      <xdr:nvPicPr>
        <xdr:cNvPr id="3" name="Picture 21" descr="C:\Temp\KClipboardExport\sssqsznq.gif">
          <a:extLst>
            <a:ext uri="{FF2B5EF4-FFF2-40B4-BE49-F238E27FC236}">
              <a16:creationId xmlns:a16="http://schemas.microsoft.com/office/drawing/2014/main" id="{B2A4EECC-9C0A-4C53-BA0A-B58CBA4973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6770" y="2810315"/>
          <a:ext cx="716280" cy="342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76"/>
  <sheetViews>
    <sheetView topLeftCell="A15" workbookViewId="0">
      <selection activeCell="I19" sqref="I19"/>
    </sheetView>
  </sheetViews>
  <sheetFormatPr defaultRowHeight="15" x14ac:dyDescent="0.25"/>
  <cols>
    <col min="1" max="1" width="3.5703125" style="23" customWidth="1"/>
    <col min="2" max="2" width="24.85546875" customWidth="1"/>
    <col min="3" max="3" width="9.85546875" customWidth="1"/>
    <col min="4" max="4" width="8.42578125" customWidth="1"/>
    <col min="5" max="6" width="11.42578125" customWidth="1"/>
    <col min="7" max="8" width="11.7109375" customWidth="1"/>
    <col min="9" max="9" width="11.85546875" customWidth="1"/>
    <col min="10" max="10" width="10" customWidth="1"/>
    <col min="11" max="11" width="11" customWidth="1"/>
    <col min="12" max="12" width="13.140625" customWidth="1"/>
    <col min="13" max="13" width="13" style="24" customWidth="1"/>
    <col min="14" max="14" width="19.7109375" customWidth="1"/>
    <col min="15" max="15" width="23.7109375" customWidth="1"/>
    <col min="16" max="16" width="18.85546875" customWidth="1"/>
    <col min="251" max="251" width="3.5703125" customWidth="1"/>
    <col min="252" max="252" width="17.42578125" customWidth="1"/>
    <col min="253" max="253" width="11.7109375" customWidth="1"/>
    <col min="254" max="254" width="12.140625" customWidth="1"/>
    <col min="255" max="255" width="11.5703125" customWidth="1"/>
    <col min="256" max="256" width="10.140625" customWidth="1"/>
    <col min="257" max="257" width="8.85546875" customWidth="1"/>
    <col min="258" max="259" width="8.42578125" customWidth="1"/>
    <col min="260" max="260" width="10" customWidth="1"/>
    <col min="261" max="261" width="11" customWidth="1"/>
    <col min="262" max="262" width="13.140625" customWidth="1"/>
    <col min="263" max="263" width="11.28515625" customWidth="1"/>
    <col min="264" max="264" width="15.7109375" customWidth="1"/>
    <col min="507" max="507" width="3.5703125" customWidth="1"/>
    <col min="508" max="508" width="17.42578125" customWidth="1"/>
    <col min="509" max="509" width="11.7109375" customWidth="1"/>
    <col min="510" max="510" width="12.140625" customWidth="1"/>
    <col min="511" max="511" width="11.5703125" customWidth="1"/>
    <col min="512" max="512" width="10.140625" customWidth="1"/>
    <col min="513" max="513" width="8.85546875" customWidth="1"/>
    <col min="514" max="515" width="8.42578125" customWidth="1"/>
    <col min="516" max="516" width="10" customWidth="1"/>
    <col min="517" max="517" width="11" customWidth="1"/>
    <col min="518" max="518" width="13.140625" customWidth="1"/>
    <col min="519" max="519" width="11.28515625" customWidth="1"/>
    <col min="520" max="520" width="15.7109375" customWidth="1"/>
    <col min="763" max="763" width="3.5703125" customWidth="1"/>
    <col min="764" max="764" width="17.42578125" customWidth="1"/>
    <col min="765" max="765" width="11.7109375" customWidth="1"/>
    <col min="766" max="766" width="12.140625" customWidth="1"/>
    <col min="767" max="767" width="11.5703125" customWidth="1"/>
    <col min="768" max="768" width="10.140625" customWidth="1"/>
    <col min="769" max="769" width="8.85546875" customWidth="1"/>
    <col min="770" max="771" width="8.42578125" customWidth="1"/>
    <col min="772" max="772" width="10" customWidth="1"/>
    <col min="773" max="773" width="11" customWidth="1"/>
    <col min="774" max="774" width="13.140625" customWidth="1"/>
    <col min="775" max="775" width="11.28515625" customWidth="1"/>
    <col min="776" max="776" width="15.7109375" customWidth="1"/>
    <col min="1019" max="1019" width="3.5703125" customWidth="1"/>
    <col min="1020" max="1020" width="17.42578125" customWidth="1"/>
    <col min="1021" max="1021" width="11.7109375" customWidth="1"/>
    <col min="1022" max="1022" width="12.140625" customWidth="1"/>
    <col min="1023" max="1023" width="11.5703125" customWidth="1"/>
    <col min="1024" max="1024" width="10.140625" customWidth="1"/>
    <col min="1025" max="1025" width="8.85546875" customWidth="1"/>
    <col min="1026" max="1027" width="8.42578125" customWidth="1"/>
    <col min="1028" max="1028" width="10" customWidth="1"/>
    <col min="1029" max="1029" width="11" customWidth="1"/>
    <col min="1030" max="1030" width="13.140625" customWidth="1"/>
    <col min="1031" max="1031" width="11.28515625" customWidth="1"/>
    <col min="1032" max="1032" width="15.7109375" customWidth="1"/>
    <col min="1275" max="1275" width="3.5703125" customWidth="1"/>
    <col min="1276" max="1276" width="17.42578125" customWidth="1"/>
    <col min="1277" max="1277" width="11.7109375" customWidth="1"/>
    <col min="1278" max="1278" width="12.140625" customWidth="1"/>
    <col min="1279" max="1279" width="11.5703125" customWidth="1"/>
    <col min="1280" max="1280" width="10.140625" customWidth="1"/>
    <col min="1281" max="1281" width="8.85546875" customWidth="1"/>
    <col min="1282" max="1283" width="8.42578125" customWidth="1"/>
    <col min="1284" max="1284" width="10" customWidth="1"/>
    <col min="1285" max="1285" width="11" customWidth="1"/>
    <col min="1286" max="1286" width="13.140625" customWidth="1"/>
    <col min="1287" max="1287" width="11.28515625" customWidth="1"/>
    <col min="1288" max="1288" width="15.7109375" customWidth="1"/>
    <col min="1531" max="1531" width="3.5703125" customWidth="1"/>
    <col min="1532" max="1532" width="17.42578125" customWidth="1"/>
    <col min="1533" max="1533" width="11.7109375" customWidth="1"/>
    <col min="1534" max="1534" width="12.140625" customWidth="1"/>
    <col min="1535" max="1535" width="11.5703125" customWidth="1"/>
    <col min="1536" max="1536" width="10.140625" customWidth="1"/>
    <col min="1537" max="1537" width="8.85546875" customWidth="1"/>
    <col min="1538" max="1539" width="8.42578125" customWidth="1"/>
    <col min="1540" max="1540" width="10" customWidth="1"/>
    <col min="1541" max="1541" width="11" customWidth="1"/>
    <col min="1542" max="1542" width="13.140625" customWidth="1"/>
    <col min="1543" max="1543" width="11.28515625" customWidth="1"/>
    <col min="1544" max="1544" width="15.7109375" customWidth="1"/>
    <col min="1787" max="1787" width="3.5703125" customWidth="1"/>
    <col min="1788" max="1788" width="17.42578125" customWidth="1"/>
    <col min="1789" max="1789" width="11.7109375" customWidth="1"/>
    <col min="1790" max="1790" width="12.140625" customWidth="1"/>
    <col min="1791" max="1791" width="11.5703125" customWidth="1"/>
    <col min="1792" max="1792" width="10.140625" customWidth="1"/>
    <col min="1793" max="1793" width="8.85546875" customWidth="1"/>
    <col min="1794" max="1795" width="8.42578125" customWidth="1"/>
    <col min="1796" max="1796" width="10" customWidth="1"/>
    <col min="1797" max="1797" width="11" customWidth="1"/>
    <col min="1798" max="1798" width="13.140625" customWidth="1"/>
    <col min="1799" max="1799" width="11.28515625" customWidth="1"/>
    <col min="1800" max="1800" width="15.7109375" customWidth="1"/>
    <col min="2043" max="2043" width="3.5703125" customWidth="1"/>
    <col min="2044" max="2044" width="17.42578125" customWidth="1"/>
    <col min="2045" max="2045" width="11.7109375" customWidth="1"/>
    <col min="2046" max="2046" width="12.140625" customWidth="1"/>
    <col min="2047" max="2047" width="11.5703125" customWidth="1"/>
    <col min="2048" max="2048" width="10.140625" customWidth="1"/>
    <col min="2049" max="2049" width="8.85546875" customWidth="1"/>
    <col min="2050" max="2051" width="8.42578125" customWidth="1"/>
    <col min="2052" max="2052" width="10" customWidth="1"/>
    <col min="2053" max="2053" width="11" customWidth="1"/>
    <col min="2054" max="2054" width="13.140625" customWidth="1"/>
    <col min="2055" max="2055" width="11.28515625" customWidth="1"/>
    <col min="2056" max="2056" width="15.7109375" customWidth="1"/>
    <col min="2299" max="2299" width="3.5703125" customWidth="1"/>
    <col min="2300" max="2300" width="17.42578125" customWidth="1"/>
    <col min="2301" max="2301" width="11.7109375" customWidth="1"/>
    <col min="2302" max="2302" width="12.140625" customWidth="1"/>
    <col min="2303" max="2303" width="11.5703125" customWidth="1"/>
    <col min="2304" max="2304" width="10.140625" customWidth="1"/>
    <col min="2305" max="2305" width="8.85546875" customWidth="1"/>
    <col min="2306" max="2307" width="8.42578125" customWidth="1"/>
    <col min="2308" max="2308" width="10" customWidth="1"/>
    <col min="2309" max="2309" width="11" customWidth="1"/>
    <col min="2310" max="2310" width="13.140625" customWidth="1"/>
    <col min="2311" max="2311" width="11.28515625" customWidth="1"/>
    <col min="2312" max="2312" width="15.7109375" customWidth="1"/>
    <col min="2555" max="2555" width="3.5703125" customWidth="1"/>
    <col min="2556" max="2556" width="17.42578125" customWidth="1"/>
    <col min="2557" max="2557" width="11.7109375" customWidth="1"/>
    <col min="2558" max="2558" width="12.140625" customWidth="1"/>
    <col min="2559" max="2559" width="11.5703125" customWidth="1"/>
    <col min="2560" max="2560" width="10.140625" customWidth="1"/>
    <col min="2561" max="2561" width="8.85546875" customWidth="1"/>
    <col min="2562" max="2563" width="8.42578125" customWidth="1"/>
    <col min="2564" max="2564" width="10" customWidth="1"/>
    <col min="2565" max="2565" width="11" customWidth="1"/>
    <col min="2566" max="2566" width="13.140625" customWidth="1"/>
    <col min="2567" max="2567" width="11.28515625" customWidth="1"/>
    <col min="2568" max="2568" width="15.7109375" customWidth="1"/>
    <col min="2811" max="2811" width="3.5703125" customWidth="1"/>
    <col min="2812" max="2812" width="17.42578125" customWidth="1"/>
    <col min="2813" max="2813" width="11.7109375" customWidth="1"/>
    <col min="2814" max="2814" width="12.140625" customWidth="1"/>
    <col min="2815" max="2815" width="11.5703125" customWidth="1"/>
    <col min="2816" max="2816" width="10.140625" customWidth="1"/>
    <col min="2817" max="2817" width="8.85546875" customWidth="1"/>
    <col min="2818" max="2819" width="8.42578125" customWidth="1"/>
    <col min="2820" max="2820" width="10" customWidth="1"/>
    <col min="2821" max="2821" width="11" customWidth="1"/>
    <col min="2822" max="2822" width="13.140625" customWidth="1"/>
    <col min="2823" max="2823" width="11.28515625" customWidth="1"/>
    <col min="2824" max="2824" width="15.7109375" customWidth="1"/>
    <col min="3067" max="3067" width="3.5703125" customWidth="1"/>
    <col min="3068" max="3068" width="17.42578125" customWidth="1"/>
    <col min="3069" max="3069" width="11.7109375" customWidth="1"/>
    <col min="3070" max="3070" width="12.140625" customWidth="1"/>
    <col min="3071" max="3071" width="11.5703125" customWidth="1"/>
    <col min="3072" max="3072" width="10.140625" customWidth="1"/>
    <col min="3073" max="3073" width="8.85546875" customWidth="1"/>
    <col min="3074" max="3075" width="8.42578125" customWidth="1"/>
    <col min="3076" max="3076" width="10" customWidth="1"/>
    <col min="3077" max="3077" width="11" customWidth="1"/>
    <col min="3078" max="3078" width="13.140625" customWidth="1"/>
    <col min="3079" max="3079" width="11.28515625" customWidth="1"/>
    <col min="3080" max="3080" width="15.7109375" customWidth="1"/>
    <col min="3323" max="3323" width="3.5703125" customWidth="1"/>
    <col min="3324" max="3324" width="17.42578125" customWidth="1"/>
    <col min="3325" max="3325" width="11.7109375" customWidth="1"/>
    <col min="3326" max="3326" width="12.140625" customWidth="1"/>
    <col min="3327" max="3327" width="11.5703125" customWidth="1"/>
    <col min="3328" max="3328" width="10.140625" customWidth="1"/>
    <col min="3329" max="3329" width="8.85546875" customWidth="1"/>
    <col min="3330" max="3331" width="8.42578125" customWidth="1"/>
    <col min="3332" max="3332" width="10" customWidth="1"/>
    <col min="3333" max="3333" width="11" customWidth="1"/>
    <col min="3334" max="3334" width="13.140625" customWidth="1"/>
    <col min="3335" max="3335" width="11.28515625" customWidth="1"/>
    <col min="3336" max="3336" width="15.7109375" customWidth="1"/>
    <col min="3579" max="3579" width="3.5703125" customWidth="1"/>
    <col min="3580" max="3580" width="17.42578125" customWidth="1"/>
    <col min="3581" max="3581" width="11.7109375" customWidth="1"/>
    <col min="3582" max="3582" width="12.140625" customWidth="1"/>
    <col min="3583" max="3583" width="11.5703125" customWidth="1"/>
    <col min="3584" max="3584" width="10.140625" customWidth="1"/>
    <col min="3585" max="3585" width="8.85546875" customWidth="1"/>
    <col min="3586" max="3587" width="8.42578125" customWidth="1"/>
    <col min="3588" max="3588" width="10" customWidth="1"/>
    <col min="3589" max="3589" width="11" customWidth="1"/>
    <col min="3590" max="3590" width="13.140625" customWidth="1"/>
    <col min="3591" max="3591" width="11.28515625" customWidth="1"/>
    <col min="3592" max="3592" width="15.7109375" customWidth="1"/>
    <col min="3835" max="3835" width="3.5703125" customWidth="1"/>
    <col min="3836" max="3836" width="17.42578125" customWidth="1"/>
    <col min="3837" max="3837" width="11.7109375" customWidth="1"/>
    <col min="3838" max="3838" width="12.140625" customWidth="1"/>
    <col min="3839" max="3839" width="11.5703125" customWidth="1"/>
    <col min="3840" max="3840" width="10.140625" customWidth="1"/>
    <col min="3841" max="3841" width="8.85546875" customWidth="1"/>
    <col min="3842" max="3843" width="8.42578125" customWidth="1"/>
    <col min="3844" max="3844" width="10" customWidth="1"/>
    <col min="3845" max="3845" width="11" customWidth="1"/>
    <col min="3846" max="3846" width="13.140625" customWidth="1"/>
    <col min="3847" max="3847" width="11.28515625" customWidth="1"/>
    <col min="3848" max="3848" width="15.7109375" customWidth="1"/>
    <col min="4091" max="4091" width="3.5703125" customWidth="1"/>
    <col min="4092" max="4092" width="17.42578125" customWidth="1"/>
    <col min="4093" max="4093" width="11.7109375" customWidth="1"/>
    <col min="4094" max="4094" width="12.140625" customWidth="1"/>
    <col min="4095" max="4095" width="11.5703125" customWidth="1"/>
    <col min="4096" max="4096" width="10.140625" customWidth="1"/>
    <col min="4097" max="4097" width="8.85546875" customWidth="1"/>
    <col min="4098" max="4099" width="8.42578125" customWidth="1"/>
    <col min="4100" max="4100" width="10" customWidth="1"/>
    <col min="4101" max="4101" width="11" customWidth="1"/>
    <col min="4102" max="4102" width="13.140625" customWidth="1"/>
    <col min="4103" max="4103" width="11.28515625" customWidth="1"/>
    <col min="4104" max="4104" width="15.7109375" customWidth="1"/>
    <col min="4347" max="4347" width="3.5703125" customWidth="1"/>
    <col min="4348" max="4348" width="17.42578125" customWidth="1"/>
    <col min="4349" max="4349" width="11.7109375" customWidth="1"/>
    <col min="4350" max="4350" width="12.140625" customWidth="1"/>
    <col min="4351" max="4351" width="11.5703125" customWidth="1"/>
    <col min="4352" max="4352" width="10.140625" customWidth="1"/>
    <col min="4353" max="4353" width="8.85546875" customWidth="1"/>
    <col min="4354" max="4355" width="8.42578125" customWidth="1"/>
    <col min="4356" max="4356" width="10" customWidth="1"/>
    <col min="4357" max="4357" width="11" customWidth="1"/>
    <col min="4358" max="4358" width="13.140625" customWidth="1"/>
    <col min="4359" max="4359" width="11.28515625" customWidth="1"/>
    <col min="4360" max="4360" width="15.7109375" customWidth="1"/>
    <col min="4603" max="4603" width="3.5703125" customWidth="1"/>
    <col min="4604" max="4604" width="17.42578125" customWidth="1"/>
    <col min="4605" max="4605" width="11.7109375" customWidth="1"/>
    <col min="4606" max="4606" width="12.140625" customWidth="1"/>
    <col min="4607" max="4607" width="11.5703125" customWidth="1"/>
    <col min="4608" max="4608" width="10.140625" customWidth="1"/>
    <col min="4609" max="4609" width="8.85546875" customWidth="1"/>
    <col min="4610" max="4611" width="8.42578125" customWidth="1"/>
    <col min="4612" max="4612" width="10" customWidth="1"/>
    <col min="4613" max="4613" width="11" customWidth="1"/>
    <col min="4614" max="4614" width="13.140625" customWidth="1"/>
    <col min="4615" max="4615" width="11.28515625" customWidth="1"/>
    <col min="4616" max="4616" width="15.7109375" customWidth="1"/>
    <col min="4859" max="4859" width="3.5703125" customWidth="1"/>
    <col min="4860" max="4860" width="17.42578125" customWidth="1"/>
    <col min="4861" max="4861" width="11.7109375" customWidth="1"/>
    <col min="4862" max="4862" width="12.140625" customWidth="1"/>
    <col min="4863" max="4863" width="11.5703125" customWidth="1"/>
    <col min="4864" max="4864" width="10.140625" customWidth="1"/>
    <col min="4865" max="4865" width="8.85546875" customWidth="1"/>
    <col min="4866" max="4867" width="8.42578125" customWidth="1"/>
    <col min="4868" max="4868" width="10" customWidth="1"/>
    <col min="4869" max="4869" width="11" customWidth="1"/>
    <col min="4870" max="4870" width="13.140625" customWidth="1"/>
    <col min="4871" max="4871" width="11.28515625" customWidth="1"/>
    <col min="4872" max="4872" width="15.7109375" customWidth="1"/>
    <col min="5115" max="5115" width="3.5703125" customWidth="1"/>
    <col min="5116" max="5116" width="17.42578125" customWidth="1"/>
    <col min="5117" max="5117" width="11.7109375" customWidth="1"/>
    <col min="5118" max="5118" width="12.140625" customWidth="1"/>
    <col min="5119" max="5119" width="11.5703125" customWidth="1"/>
    <col min="5120" max="5120" width="10.140625" customWidth="1"/>
    <col min="5121" max="5121" width="8.85546875" customWidth="1"/>
    <col min="5122" max="5123" width="8.42578125" customWidth="1"/>
    <col min="5124" max="5124" width="10" customWidth="1"/>
    <col min="5125" max="5125" width="11" customWidth="1"/>
    <col min="5126" max="5126" width="13.140625" customWidth="1"/>
    <col min="5127" max="5127" width="11.28515625" customWidth="1"/>
    <col min="5128" max="5128" width="15.7109375" customWidth="1"/>
    <col min="5371" max="5371" width="3.5703125" customWidth="1"/>
    <col min="5372" max="5372" width="17.42578125" customWidth="1"/>
    <col min="5373" max="5373" width="11.7109375" customWidth="1"/>
    <col min="5374" max="5374" width="12.140625" customWidth="1"/>
    <col min="5375" max="5375" width="11.5703125" customWidth="1"/>
    <col min="5376" max="5376" width="10.140625" customWidth="1"/>
    <col min="5377" max="5377" width="8.85546875" customWidth="1"/>
    <col min="5378" max="5379" width="8.42578125" customWidth="1"/>
    <col min="5380" max="5380" width="10" customWidth="1"/>
    <col min="5381" max="5381" width="11" customWidth="1"/>
    <col min="5382" max="5382" width="13.140625" customWidth="1"/>
    <col min="5383" max="5383" width="11.28515625" customWidth="1"/>
    <col min="5384" max="5384" width="15.7109375" customWidth="1"/>
    <col min="5627" max="5627" width="3.5703125" customWidth="1"/>
    <col min="5628" max="5628" width="17.42578125" customWidth="1"/>
    <col min="5629" max="5629" width="11.7109375" customWidth="1"/>
    <col min="5630" max="5630" width="12.140625" customWidth="1"/>
    <col min="5631" max="5631" width="11.5703125" customWidth="1"/>
    <col min="5632" max="5632" width="10.140625" customWidth="1"/>
    <col min="5633" max="5633" width="8.85546875" customWidth="1"/>
    <col min="5634" max="5635" width="8.42578125" customWidth="1"/>
    <col min="5636" max="5636" width="10" customWidth="1"/>
    <col min="5637" max="5637" width="11" customWidth="1"/>
    <col min="5638" max="5638" width="13.140625" customWidth="1"/>
    <col min="5639" max="5639" width="11.28515625" customWidth="1"/>
    <col min="5640" max="5640" width="15.7109375" customWidth="1"/>
    <col min="5883" max="5883" width="3.5703125" customWidth="1"/>
    <col min="5884" max="5884" width="17.42578125" customWidth="1"/>
    <col min="5885" max="5885" width="11.7109375" customWidth="1"/>
    <col min="5886" max="5886" width="12.140625" customWidth="1"/>
    <col min="5887" max="5887" width="11.5703125" customWidth="1"/>
    <col min="5888" max="5888" width="10.140625" customWidth="1"/>
    <col min="5889" max="5889" width="8.85546875" customWidth="1"/>
    <col min="5890" max="5891" width="8.42578125" customWidth="1"/>
    <col min="5892" max="5892" width="10" customWidth="1"/>
    <col min="5893" max="5893" width="11" customWidth="1"/>
    <col min="5894" max="5894" width="13.140625" customWidth="1"/>
    <col min="5895" max="5895" width="11.28515625" customWidth="1"/>
    <col min="5896" max="5896" width="15.7109375" customWidth="1"/>
    <col min="6139" max="6139" width="3.5703125" customWidth="1"/>
    <col min="6140" max="6140" width="17.42578125" customWidth="1"/>
    <col min="6141" max="6141" width="11.7109375" customWidth="1"/>
    <col min="6142" max="6142" width="12.140625" customWidth="1"/>
    <col min="6143" max="6143" width="11.5703125" customWidth="1"/>
    <col min="6144" max="6144" width="10.140625" customWidth="1"/>
    <col min="6145" max="6145" width="8.85546875" customWidth="1"/>
    <col min="6146" max="6147" width="8.42578125" customWidth="1"/>
    <col min="6148" max="6148" width="10" customWidth="1"/>
    <col min="6149" max="6149" width="11" customWidth="1"/>
    <col min="6150" max="6150" width="13.140625" customWidth="1"/>
    <col min="6151" max="6151" width="11.28515625" customWidth="1"/>
    <col min="6152" max="6152" width="15.7109375" customWidth="1"/>
    <col min="6395" max="6395" width="3.5703125" customWidth="1"/>
    <col min="6396" max="6396" width="17.42578125" customWidth="1"/>
    <col min="6397" max="6397" width="11.7109375" customWidth="1"/>
    <col min="6398" max="6398" width="12.140625" customWidth="1"/>
    <col min="6399" max="6399" width="11.5703125" customWidth="1"/>
    <col min="6400" max="6400" width="10.140625" customWidth="1"/>
    <col min="6401" max="6401" width="8.85546875" customWidth="1"/>
    <col min="6402" max="6403" width="8.42578125" customWidth="1"/>
    <col min="6404" max="6404" width="10" customWidth="1"/>
    <col min="6405" max="6405" width="11" customWidth="1"/>
    <col min="6406" max="6406" width="13.140625" customWidth="1"/>
    <col min="6407" max="6407" width="11.28515625" customWidth="1"/>
    <col min="6408" max="6408" width="15.7109375" customWidth="1"/>
    <col min="6651" max="6651" width="3.5703125" customWidth="1"/>
    <col min="6652" max="6652" width="17.42578125" customWidth="1"/>
    <col min="6653" max="6653" width="11.7109375" customWidth="1"/>
    <col min="6654" max="6654" width="12.140625" customWidth="1"/>
    <col min="6655" max="6655" width="11.5703125" customWidth="1"/>
    <col min="6656" max="6656" width="10.140625" customWidth="1"/>
    <col min="6657" max="6657" width="8.85546875" customWidth="1"/>
    <col min="6658" max="6659" width="8.42578125" customWidth="1"/>
    <col min="6660" max="6660" width="10" customWidth="1"/>
    <col min="6661" max="6661" width="11" customWidth="1"/>
    <col min="6662" max="6662" width="13.140625" customWidth="1"/>
    <col min="6663" max="6663" width="11.28515625" customWidth="1"/>
    <col min="6664" max="6664" width="15.7109375" customWidth="1"/>
    <col min="6907" max="6907" width="3.5703125" customWidth="1"/>
    <col min="6908" max="6908" width="17.42578125" customWidth="1"/>
    <col min="6909" max="6909" width="11.7109375" customWidth="1"/>
    <col min="6910" max="6910" width="12.140625" customWidth="1"/>
    <col min="6911" max="6911" width="11.5703125" customWidth="1"/>
    <col min="6912" max="6912" width="10.140625" customWidth="1"/>
    <col min="6913" max="6913" width="8.85546875" customWidth="1"/>
    <col min="6914" max="6915" width="8.42578125" customWidth="1"/>
    <col min="6916" max="6916" width="10" customWidth="1"/>
    <col min="6917" max="6917" width="11" customWidth="1"/>
    <col min="6918" max="6918" width="13.140625" customWidth="1"/>
    <col min="6919" max="6919" width="11.28515625" customWidth="1"/>
    <col min="6920" max="6920" width="15.7109375" customWidth="1"/>
    <col min="7163" max="7163" width="3.5703125" customWidth="1"/>
    <col min="7164" max="7164" width="17.42578125" customWidth="1"/>
    <col min="7165" max="7165" width="11.7109375" customWidth="1"/>
    <col min="7166" max="7166" width="12.140625" customWidth="1"/>
    <col min="7167" max="7167" width="11.5703125" customWidth="1"/>
    <col min="7168" max="7168" width="10.140625" customWidth="1"/>
    <col min="7169" max="7169" width="8.85546875" customWidth="1"/>
    <col min="7170" max="7171" width="8.42578125" customWidth="1"/>
    <col min="7172" max="7172" width="10" customWidth="1"/>
    <col min="7173" max="7173" width="11" customWidth="1"/>
    <col min="7174" max="7174" width="13.140625" customWidth="1"/>
    <col min="7175" max="7175" width="11.28515625" customWidth="1"/>
    <col min="7176" max="7176" width="15.7109375" customWidth="1"/>
    <col min="7419" max="7419" width="3.5703125" customWidth="1"/>
    <col min="7420" max="7420" width="17.42578125" customWidth="1"/>
    <col min="7421" max="7421" width="11.7109375" customWidth="1"/>
    <col min="7422" max="7422" width="12.140625" customWidth="1"/>
    <col min="7423" max="7423" width="11.5703125" customWidth="1"/>
    <col min="7424" max="7424" width="10.140625" customWidth="1"/>
    <col min="7425" max="7425" width="8.85546875" customWidth="1"/>
    <col min="7426" max="7427" width="8.42578125" customWidth="1"/>
    <col min="7428" max="7428" width="10" customWidth="1"/>
    <col min="7429" max="7429" width="11" customWidth="1"/>
    <col min="7430" max="7430" width="13.140625" customWidth="1"/>
    <col min="7431" max="7431" width="11.28515625" customWidth="1"/>
    <col min="7432" max="7432" width="15.7109375" customWidth="1"/>
    <col min="7675" max="7675" width="3.5703125" customWidth="1"/>
    <col min="7676" max="7676" width="17.42578125" customWidth="1"/>
    <col min="7677" max="7677" width="11.7109375" customWidth="1"/>
    <col min="7678" max="7678" width="12.140625" customWidth="1"/>
    <col min="7679" max="7679" width="11.5703125" customWidth="1"/>
    <col min="7680" max="7680" width="10.140625" customWidth="1"/>
    <col min="7681" max="7681" width="8.85546875" customWidth="1"/>
    <col min="7682" max="7683" width="8.42578125" customWidth="1"/>
    <col min="7684" max="7684" width="10" customWidth="1"/>
    <col min="7685" max="7685" width="11" customWidth="1"/>
    <col min="7686" max="7686" width="13.140625" customWidth="1"/>
    <col min="7687" max="7687" width="11.28515625" customWidth="1"/>
    <col min="7688" max="7688" width="15.7109375" customWidth="1"/>
    <col min="7931" max="7931" width="3.5703125" customWidth="1"/>
    <col min="7932" max="7932" width="17.42578125" customWidth="1"/>
    <col min="7933" max="7933" width="11.7109375" customWidth="1"/>
    <col min="7934" max="7934" width="12.140625" customWidth="1"/>
    <col min="7935" max="7935" width="11.5703125" customWidth="1"/>
    <col min="7936" max="7936" width="10.140625" customWidth="1"/>
    <col min="7937" max="7937" width="8.85546875" customWidth="1"/>
    <col min="7938" max="7939" width="8.42578125" customWidth="1"/>
    <col min="7940" max="7940" width="10" customWidth="1"/>
    <col min="7941" max="7941" width="11" customWidth="1"/>
    <col min="7942" max="7942" width="13.140625" customWidth="1"/>
    <col min="7943" max="7943" width="11.28515625" customWidth="1"/>
    <col min="7944" max="7944" width="15.7109375" customWidth="1"/>
    <col min="8187" max="8187" width="3.5703125" customWidth="1"/>
    <col min="8188" max="8188" width="17.42578125" customWidth="1"/>
    <col min="8189" max="8189" width="11.7109375" customWidth="1"/>
    <col min="8190" max="8190" width="12.140625" customWidth="1"/>
    <col min="8191" max="8191" width="11.5703125" customWidth="1"/>
    <col min="8192" max="8192" width="10.140625" customWidth="1"/>
    <col min="8193" max="8193" width="8.85546875" customWidth="1"/>
    <col min="8194" max="8195" width="8.42578125" customWidth="1"/>
    <col min="8196" max="8196" width="10" customWidth="1"/>
    <col min="8197" max="8197" width="11" customWidth="1"/>
    <col min="8198" max="8198" width="13.140625" customWidth="1"/>
    <col min="8199" max="8199" width="11.28515625" customWidth="1"/>
    <col min="8200" max="8200" width="15.7109375" customWidth="1"/>
    <col min="8443" max="8443" width="3.5703125" customWidth="1"/>
    <col min="8444" max="8444" width="17.42578125" customWidth="1"/>
    <col min="8445" max="8445" width="11.7109375" customWidth="1"/>
    <col min="8446" max="8446" width="12.140625" customWidth="1"/>
    <col min="8447" max="8447" width="11.5703125" customWidth="1"/>
    <col min="8448" max="8448" width="10.140625" customWidth="1"/>
    <col min="8449" max="8449" width="8.85546875" customWidth="1"/>
    <col min="8450" max="8451" width="8.42578125" customWidth="1"/>
    <col min="8452" max="8452" width="10" customWidth="1"/>
    <col min="8453" max="8453" width="11" customWidth="1"/>
    <col min="8454" max="8454" width="13.140625" customWidth="1"/>
    <col min="8455" max="8455" width="11.28515625" customWidth="1"/>
    <col min="8456" max="8456" width="15.7109375" customWidth="1"/>
    <col min="8699" max="8699" width="3.5703125" customWidth="1"/>
    <col min="8700" max="8700" width="17.42578125" customWidth="1"/>
    <col min="8701" max="8701" width="11.7109375" customWidth="1"/>
    <col min="8702" max="8702" width="12.140625" customWidth="1"/>
    <col min="8703" max="8703" width="11.5703125" customWidth="1"/>
    <col min="8704" max="8704" width="10.140625" customWidth="1"/>
    <col min="8705" max="8705" width="8.85546875" customWidth="1"/>
    <col min="8706" max="8707" width="8.42578125" customWidth="1"/>
    <col min="8708" max="8708" width="10" customWidth="1"/>
    <col min="8709" max="8709" width="11" customWidth="1"/>
    <col min="8710" max="8710" width="13.140625" customWidth="1"/>
    <col min="8711" max="8711" width="11.28515625" customWidth="1"/>
    <col min="8712" max="8712" width="15.7109375" customWidth="1"/>
    <col min="8955" max="8955" width="3.5703125" customWidth="1"/>
    <col min="8956" max="8956" width="17.42578125" customWidth="1"/>
    <col min="8957" max="8957" width="11.7109375" customWidth="1"/>
    <col min="8958" max="8958" width="12.140625" customWidth="1"/>
    <col min="8959" max="8959" width="11.5703125" customWidth="1"/>
    <col min="8960" max="8960" width="10.140625" customWidth="1"/>
    <col min="8961" max="8961" width="8.85546875" customWidth="1"/>
    <col min="8962" max="8963" width="8.42578125" customWidth="1"/>
    <col min="8964" max="8964" width="10" customWidth="1"/>
    <col min="8965" max="8965" width="11" customWidth="1"/>
    <col min="8966" max="8966" width="13.140625" customWidth="1"/>
    <col min="8967" max="8967" width="11.28515625" customWidth="1"/>
    <col min="8968" max="8968" width="15.7109375" customWidth="1"/>
    <col min="9211" max="9211" width="3.5703125" customWidth="1"/>
    <col min="9212" max="9212" width="17.42578125" customWidth="1"/>
    <col min="9213" max="9213" width="11.7109375" customWidth="1"/>
    <col min="9214" max="9214" width="12.140625" customWidth="1"/>
    <col min="9215" max="9215" width="11.5703125" customWidth="1"/>
    <col min="9216" max="9216" width="10.140625" customWidth="1"/>
    <col min="9217" max="9217" width="8.85546875" customWidth="1"/>
    <col min="9218" max="9219" width="8.42578125" customWidth="1"/>
    <col min="9220" max="9220" width="10" customWidth="1"/>
    <col min="9221" max="9221" width="11" customWidth="1"/>
    <col min="9222" max="9222" width="13.140625" customWidth="1"/>
    <col min="9223" max="9223" width="11.28515625" customWidth="1"/>
    <col min="9224" max="9224" width="15.7109375" customWidth="1"/>
    <col min="9467" max="9467" width="3.5703125" customWidth="1"/>
    <col min="9468" max="9468" width="17.42578125" customWidth="1"/>
    <col min="9469" max="9469" width="11.7109375" customWidth="1"/>
    <col min="9470" max="9470" width="12.140625" customWidth="1"/>
    <col min="9471" max="9471" width="11.5703125" customWidth="1"/>
    <col min="9472" max="9472" width="10.140625" customWidth="1"/>
    <col min="9473" max="9473" width="8.85546875" customWidth="1"/>
    <col min="9474" max="9475" width="8.42578125" customWidth="1"/>
    <col min="9476" max="9476" width="10" customWidth="1"/>
    <col min="9477" max="9477" width="11" customWidth="1"/>
    <col min="9478" max="9478" width="13.140625" customWidth="1"/>
    <col min="9479" max="9479" width="11.28515625" customWidth="1"/>
    <col min="9480" max="9480" width="15.7109375" customWidth="1"/>
    <col min="9723" max="9723" width="3.5703125" customWidth="1"/>
    <col min="9724" max="9724" width="17.42578125" customWidth="1"/>
    <col min="9725" max="9725" width="11.7109375" customWidth="1"/>
    <col min="9726" max="9726" width="12.140625" customWidth="1"/>
    <col min="9727" max="9727" width="11.5703125" customWidth="1"/>
    <col min="9728" max="9728" width="10.140625" customWidth="1"/>
    <col min="9729" max="9729" width="8.85546875" customWidth="1"/>
    <col min="9730" max="9731" width="8.42578125" customWidth="1"/>
    <col min="9732" max="9732" width="10" customWidth="1"/>
    <col min="9733" max="9733" width="11" customWidth="1"/>
    <col min="9734" max="9734" width="13.140625" customWidth="1"/>
    <col min="9735" max="9735" width="11.28515625" customWidth="1"/>
    <col min="9736" max="9736" width="15.7109375" customWidth="1"/>
    <col min="9979" max="9979" width="3.5703125" customWidth="1"/>
    <col min="9980" max="9980" width="17.42578125" customWidth="1"/>
    <col min="9981" max="9981" width="11.7109375" customWidth="1"/>
    <col min="9982" max="9982" width="12.140625" customWidth="1"/>
    <col min="9983" max="9983" width="11.5703125" customWidth="1"/>
    <col min="9984" max="9984" width="10.140625" customWidth="1"/>
    <col min="9985" max="9985" width="8.85546875" customWidth="1"/>
    <col min="9986" max="9987" width="8.42578125" customWidth="1"/>
    <col min="9988" max="9988" width="10" customWidth="1"/>
    <col min="9989" max="9989" width="11" customWidth="1"/>
    <col min="9990" max="9990" width="13.140625" customWidth="1"/>
    <col min="9991" max="9991" width="11.28515625" customWidth="1"/>
    <col min="9992" max="9992" width="15.7109375" customWidth="1"/>
    <col min="10235" max="10235" width="3.5703125" customWidth="1"/>
    <col min="10236" max="10236" width="17.42578125" customWidth="1"/>
    <col min="10237" max="10237" width="11.7109375" customWidth="1"/>
    <col min="10238" max="10238" width="12.140625" customWidth="1"/>
    <col min="10239" max="10239" width="11.5703125" customWidth="1"/>
    <col min="10240" max="10240" width="10.140625" customWidth="1"/>
    <col min="10241" max="10241" width="8.85546875" customWidth="1"/>
    <col min="10242" max="10243" width="8.42578125" customWidth="1"/>
    <col min="10244" max="10244" width="10" customWidth="1"/>
    <col min="10245" max="10245" width="11" customWidth="1"/>
    <col min="10246" max="10246" width="13.140625" customWidth="1"/>
    <col min="10247" max="10247" width="11.28515625" customWidth="1"/>
    <col min="10248" max="10248" width="15.7109375" customWidth="1"/>
    <col min="10491" max="10491" width="3.5703125" customWidth="1"/>
    <col min="10492" max="10492" width="17.42578125" customWidth="1"/>
    <col min="10493" max="10493" width="11.7109375" customWidth="1"/>
    <col min="10494" max="10494" width="12.140625" customWidth="1"/>
    <col min="10495" max="10495" width="11.5703125" customWidth="1"/>
    <col min="10496" max="10496" width="10.140625" customWidth="1"/>
    <col min="10497" max="10497" width="8.85546875" customWidth="1"/>
    <col min="10498" max="10499" width="8.42578125" customWidth="1"/>
    <col min="10500" max="10500" width="10" customWidth="1"/>
    <col min="10501" max="10501" width="11" customWidth="1"/>
    <col min="10502" max="10502" width="13.140625" customWidth="1"/>
    <col min="10503" max="10503" width="11.28515625" customWidth="1"/>
    <col min="10504" max="10504" width="15.7109375" customWidth="1"/>
    <col min="10747" max="10747" width="3.5703125" customWidth="1"/>
    <col min="10748" max="10748" width="17.42578125" customWidth="1"/>
    <col min="10749" max="10749" width="11.7109375" customWidth="1"/>
    <col min="10750" max="10750" width="12.140625" customWidth="1"/>
    <col min="10751" max="10751" width="11.5703125" customWidth="1"/>
    <col min="10752" max="10752" width="10.140625" customWidth="1"/>
    <col min="10753" max="10753" width="8.85546875" customWidth="1"/>
    <col min="10754" max="10755" width="8.42578125" customWidth="1"/>
    <col min="10756" max="10756" width="10" customWidth="1"/>
    <col min="10757" max="10757" width="11" customWidth="1"/>
    <col min="10758" max="10758" width="13.140625" customWidth="1"/>
    <col min="10759" max="10759" width="11.28515625" customWidth="1"/>
    <col min="10760" max="10760" width="15.7109375" customWidth="1"/>
    <col min="11003" max="11003" width="3.5703125" customWidth="1"/>
    <col min="11004" max="11004" width="17.42578125" customWidth="1"/>
    <col min="11005" max="11005" width="11.7109375" customWidth="1"/>
    <col min="11006" max="11006" width="12.140625" customWidth="1"/>
    <col min="11007" max="11007" width="11.5703125" customWidth="1"/>
    <col min="11008" max="11008" width="10.140625" customWidth="1"/>
    <col min="11009" max="11009" width="8.85546875" customWidth="1"/>
    <col min="11010" max="11011" width="8.42578125" customWidth="1"/>
    <col min="11012" max="11012" width="10" customWidth="1"/>
    <col min="11013" max="11013" width="11" customWidth="1"/>
    <col min="11014" max="11014" width="13.140625" customWidth="1"/>
    <col min="11015" max="11015" width="11.28515625" customWidth="1"/>
    <col min="11016" max="11016" width="15.7109375" customWidth="1"/>
    <col min="11259" max="11259" width="3.5703125" customWidth="1"/>
    <col min="11260" max="11260" width="17.42578125" customWidth="1"/>
    <col min="11261" max="11261" width="11.7109375" customWidth="1"/>
    <col min="11262" max="11262" width="12.140625" customWidth="1"/>
    <col min="11263" max="11263" width="11.5703125" customWidth="1"/>
    <col min="11264" max="11264" width="10.140625" customWidth="1"/>
    <col min="11265" max="11265" width="8.85546875" customWidth="1"/>
    <col min="11266" max="11267" width="8.42578125" customWidth="1"/>
    <col min="11268" max="11268" width="10" customWidth="1"/>
    <col min="11269" max="11269" width="11" customWidth="1"/>
    <col min="11270" max="11270" width="13.140625" customWidth="1"/>
    <col min="11271" max="11271" width="11.28515625" customWidth="1"/>
    <col min="11272" max="11272" width="15.7109375" customWidth="1"/>
    <col min="11515" max="11515" width="3.5703125" customWidth="1"/>
    <col min="11516" max="11516" width="17.42578125" customWidth="1"/>
    <col min="11517" max="11517" width="11.7109375" customWidth="1"/>
    <col min="11518" max="11518" width="12.140625" customWidth="1"/>
    <col min="11519" max="11519" width="11.5703125" customWidth="1"/>
    <col min="11520" max="11520" width="10.140625" customWidth="1"/>
    <col min="11521" max="11521" width="8.85546875" customWidth="1"/>
    <col min="11522" max="11523" width="8.42578125" customWidth="1"/>
    <col min="11524" max="11524" width="10" customWidth="1"/>
    <col min="11525" max="11525" width="11" customWidth="1"/>
    <col min="11526" max="11526" width="13.140625" customWidth="1"/>
    <col min="11527" max="11527" width="11.28515625" customWidth="1"/>
    <col min="11528" max="11528" width="15.7109375" customWidth="1"/>
    <col min="11771" max="11771" width="3.5703125" customWidth="1"/>
    <col min="11772" max="11772" width="17.42578125" customWidth="1"/>
    <col min="11773" max="11773" width="11.7109375" customWidth="1"/>
    <col min="11774" max="11774" width="12.140625" customWidth="1"/>
    <col min="11775" max="11775" width="11.5703125" customWidth="1"/>
    <col min="11776" max="11776" width="10.140625" customWidth="1"/>
    <col min="11777" max="11777" width="8.85546875" customWidth="1"/>
    <col min="11778" max="11779" width="8.42578125" customWidth="1"/>
    <col min="11780" max="11780" width="10" customWidth="1"/>
    <col min="11781" max="11781" width="11" customWidth="1"/>
    <col min="11782" max="11782" width="13.140625" customWidth="1"/>
    <col min="11783" max="11783" width="11.28515625" customWidth="1"/>
    <col min="11784" max="11784" width="15.7109375" customWidth="1"/>
    <col min="12027" max="12027" width="3.5703125" customWidth="1"/>
    <col min="12028" max="12028" width="17.42578125" customWidth="1"/>
    <col min="12029" max="12029" width="11.7109375" customWidth="1"/>
    <col min="12030" max="12030" width="12.140625" customWidth="1"/>
    <col min="12031" max="12031" width="11.5703125" customWidth="1"/>
    <col min="12032" max="12032" width="10.140625" customWidth="1"/>
    <col min="12033" max="12033" width="8.85546875" customWidth="1"/>
    <col min="12034" max="12035" width="8.42578125" customWidth="1"/>
    <col min="12036" max="12036" width="10" customWidth="1"/>
    <col min="12037" max="12037" width="11" customWidth="1"/>
    <col min="12038" max="12038" width="13.140625" customWidth="1"/>
    <col min="12039" max="12039" width="11.28515625" customWidth="1"/>
    <col min="12040" max="12040" width="15.7109375" customWidth="1"/>
    <col min="12283" max="12283" width="3.5703125" customWidth="1"/>
    <col min="12284" max="12284" width="17.42578125" customWidth="1"/>
    <col min="12285" max="12285" width="11.7109375" customWidth="1"/>
    <col min="12286" max="12286" width="12.140625" customWidth="1"/>
    <col min="12287" max="12287" width="11.5703125" customWidth="1"/>
    <col min="12288" max="12288" width="10.140625" customWidth="1"/>
    <col min="12289" max="12289" width="8.85546875" customWidth="1"/>
    <col min="12290" max="12291" width="8.42578125" customWidth="1"/>
    <col min="12292" max="12292" width="10" customWidth="1"/>
    <col min="12293" max="12293" width="11" customWidth="1"/>
    <col min="12294" max="12294" width="13.140625" customWidth="1"/>
    <col min="12295" max="12295" width="11.28515625" customWidth="1"/>
    <col min="12296" max="12296" width="15.7109375" customWidth="1"/>
    <col min="12539" max="12539" width="3.5703125" customWidth="1"/>
    <col min="12540" max="12540" width="17.42578125" customWidth="1"/>
    <col min="12541" max="12541" width="11.7109375" customWidth="1"/>
    <col min="12542" max="12542" width="12.140625" customWidth="1"/>
    <col min="12543" max="12543" width="11.5703125" customWidth="1"/>
    <col min="12544" max="12544" width="10.140625" customWidth="1"/>
    <col min="12545" max="12545" width="8.85546875" customWidth="1"/>
    <col min="12546" max="12547" width="8.42578125" customWidth="1"/>
    <col min="12548" max="12548" width="10" customWidth="1"/>
    <col min="12549" max="12549" width="11" customWidth="1"/>
    <col min="12550" max="12550" width="13.140625" customWidth="1"/>
    <col min="12551" max="12551" width="11.28515625" customWidth="1"/>
    <col min="12552" max="12552" width="15.7109375" customWidth="1"/>
    <col min="12795" max="12795" width="3.5703125" customWidth="1"/>
    <col min="12796" max="12796" width="17.42578125" customWidth="1"/>
    <col min="12797" max="12797" width="11.7109375" customWidth="1"/>
    <col min="12798" max="12798" width="12.140625" customWidth="1"/>
    <col min="12799" max="12799" width="11.5703125" customWidth="1"/>
    <col min="12800" max="12800" width="10.140625" customWidth="1"/>
    <col min="12801" max="12801" width="8.85546875" customWidth="1"/>
    <col min="12802" max="12803" width="8.42578125" customWidth="1"/>
    <col min="12804" max="12804" width="10" customWidth="1"/>
    <col min="12805" max="12805" width="11" customWidth="1"/>
    <col min="12806" max="12806" width="13.140625" customWidth="1"/>
    <col min="12807" max="12807" width="11.28515625" customWidth="1"/>
    <col min="12808" max="12808" width="15.7109375" customWidth="1"/>
    <col min="13051" max="13051" width="3.5703125" customWidth="1"/>
    <col min="13052" max="13052" width="17.42578125" customWidth="1"/>
    <col min="13053" max="13053" width="11.7109375" customWidth="1"/>
    <col min="13054" max="13054" width="12.140625" customWidth="1"/>
    <col min="13055" max="13055" width="11.5703125" customWidth="1"/>
    <col min="13056" max="13056" width="10.140625" customWidth="1"/>
    <col min="13057" max="13057" width="8.85546875" customWidth="1"/>
    <col min="13058" max="13059" width="8.42578125" customWidth="1"/>
    <col min="13060" max="13060" width="10" customWidth="1"/>
    <col min="13061" max="13061" width="11" customWidth="1"/>
    <col min="13062" max="13062" width="13.140625" customWidth="1"/>
    <col min="13063" max="13063" width="11.28515625" customWidth="1"/>
    <col min="13064" max="13064" width="15.7109375" customWidth="1"/>
    <col min="13307" max="13307" width="3.5703125" customWidth="1"/>
    <col min="13308" max="13308" width="17.42578125" customWidth="1"/>
    <col min="13309" max="13309" width="11.7109375" customWidth="1"/>
    <col min="13310" max="13310" width="12.140625" customWidth="1"/>
    <col min="13311" max="13311" width="11.5703125" customWidth="1"/>
    <col min="13312" max="13312" width="10.140625" customWidth="1"/>
    <col min="13313" max="13313" width="8.85546875" customWidth="1"/>
    <col min="13314" max="13315" width="8.42578125" customWidth="1"/>
    <col min="13316" max="13316" width="10" customWidth="1"/>
    <col min="13317" max="13317" width="11" customWidth="1"/>
    <col min="13318" max="13318" width="13.140625" customWidth="1"/>
    <col min="13319" max="13319" width="11.28515625" customWidth="1"/>
    <col min="13320" max="13320" width="15.7109375" customWidth="1"/>
    <col min="13563" max="13563" width="3.5703125" customWidth="1"/>
    <col min="13564" max="13564" width="17.42578125" customWidth="1"/>
    <col min="13565" max="13565" width="11.7109375" customWidth="1"/>
    <col min="13566" max="13566" width="12.140625" customWidth="1"/>
    <col min="13567" max="13567" width="11.5703125" customWidth="1"/>
    <col min="13568" max="13568" width="10.140625" customWidth="1"/>
    <col min="13569" max="13569" width="8.85546875" customWidth="1"/>
    <col min="13570" max="13571" width="8.42578125" customWidth="1"/>
    <col min="13572" max="13572" width="10" customWidth="1"/>
    <col min="13573" max="13573" width="11" customWidth="1"/>
    <col min="13574" max="13574" width="13.140625" customWidth="1"/>
    <col min="13575" max="13575" width="11.28515625" customWidth="1"/>
    <col min="13576" max="13576" width="15.7109375" customWidth="1"/>
    <col min="13819" max="13819" width="3.5703125" customWidth="1"/>
    <col min="13820" max="13820" width="17.42578125" customWidth="1"/>
    <col min="13821" max="13821" width="11.7109375" customWidth="1"/>
    <col min="13822" max="13822" width="12.140625" customWidth="1"/>
    <col min="13823" max="13823" width="11.5703125" customWidth="1"/>
    <col min="13824" max="13824" width="10.140625" customWidth="1"/>
    <col min="13825" max="13825" width="8.85546875" customWidth="1"/>
    <col min="13826" max="13827" width="8.42578125" customWidth="1"/>
    <col min="13828" max="13828" width="10" customWidth="1"/>
    <col min="13829" max="13829" width="11" customWidth="1"/>
    <col min="13830" max="13830" width="13.140625" customWidth="1"/>
    <col min="13831" max="13831" width="11.28515625" customWidth="1"/>
    <col min="13832" max="13832" width="15.7109375" customWidth="1"/>
    <col min="14075" max="14075" width="3.5703125" customWidth="1"/>
    <col min="14076" max="14076" width="17.42578125" customWidth="1"/>
    <col min="14077" max="14077" width="11.7109375" customWidth="1"/>
    <col min="14078" max="14078" width="12.140625" customWidth="1"/>
    <col min="14079" max="14079" width="11.5703125" customWidth="1"/>
    <col min="14080" max="14080" width="10.140625" customWidth="1"/>
    <col min="14081" max="14081" width="8.85546875" customWidth="1"/>
    <col min="14082" max="14083" width="8.42578125" customWidth="1"/>
    <col min="14084" max="14084" width="10" customWidth="1"/>
    <col min="14085" max="14085" width="11" customWidth="1"/>
    <col min="14086" max="14086" width="13.140625" customWidth="1"/>
    <col min="14087" max="14087" width="11.28515625" customWidth="1"/>
    <col min="14088" max="14088" width="15.7109375" customWidth="1"/>
    <col min="14331" max="14331" width="3.5703125" customWidth="1"/>
    <col min="14332" max="14332" width="17.42578125" customWidth="1"/>
    <col min="14333" max="14333" width="11.7109375" customWidth="1"/>
    <col min="14334" max="14334" width="12.140625" customWidth="1"/>
    <col min="14335" max="14335" width="11.5703125" customWidth="1"/>
    <col min="14336" max="14336" width="10.140625" customWidth="1"/>
    <col min="14337" max="14337" width="8.85546875" customWidth="1"/>
    <col min="14338" max="14339" width="8.42578125" customWidth="1"/>
    <col min="14340" max="14340" width="10" customWidth="1"/>
    <col min="14341" max="14341" width="11" customWidth="1"/>
    <col min="14342" max="14342" width="13.140625" customWidth="1"/>
    <col min="14343" max="14343" width="11.28515625" customWidth="1"/>
    <col min="14344" max="14344" width="15.7109375" customWidth="1"/>
    <col min="14587" max="14587" width="3.5703125" customWidth="1"/>
    <col min="14588" max="14588" width="17.42578125" customWidth="1"/>
    <col min="14589" max="14589" width="11.7109375" customWidth="1"/>
    <col min="14590" max="14590" width="12.140625" customWidth="1"/>
    <col min="14591" max="14591" width="11.5703125" customWidth="1"/>
    <col min="14592" max="14592" width="10.140625" customWidth="1"/>
    <col min="14593" max="14593" width="8.85546875" customWidth="1"/>
    <col min="14594" max="14595" width="8.42578125" customWidth="1"/>
    <col min="14596" max="14596" width="10" customWidth="1"/>
    <col min="14597" max="14597" width="11" customWidth="1"/>
    <col min="14598" max="14598" width="13.140625" customWidth="1"/>
    <col min="14599" max="14599" width="11.28515625" customWidth="1"/>
    <col min="14600" max="14600" width="15.7109375" customWidth="1"/>
    <col min="14843" max="14843" width="3.5703125" customWidth="1"/>
    <col min="14844" max="14844" width="17.42578125" customWidth="1"/>
    <col min="14845" max="14845" width="11.7109375" customWidth="1"/>
    <col min="14846" max="14846" width="12.140625" customWidth="1"/>
    <col min="14847" max="14847" width="11.5703125" customWidth="1"/>
    <col min="14848" max="14848" width="10.140625" customWidth="1"/>
    <col min="14849" max="14849" width="8.85546875" customWidth="1"/>
    <col min="14850" max="14851" width="8.42578125" customWidth="1"/>
    <col min="14852" max="14852" width="10" customWidth="1"/>
    <col min="14853" max="14853" width="11" customWidth="1"/>
    <col min="14854" max="14854" width="13.140625" customWidth="1"/>
    <col min="14855" max="14855" width="11.28515625" customWidth="1"/>
    <col min="14856" max="14856" width="15.7109375" customWidth="1"/>
    <col min="15099" max="15099" width="3.5703125" customWidth="1"/>
    <col min="15100" max="15100" width="17.42578125" customWidth="1"/>
    <col min="15101" max="15101" width="11.7109375" customWidth="1"/>
    <col min="15102" max="15102" width="12.140625" customWidth="1"/>
    <col min="15103" max="15103" width="11.5703125" customWidth="1"/>
    <col min="15104" max="15104" width="10.140625" customWidth="1"/>
    <col min="15105" max="15105" width="8.85546875" customWidth="1"/>
    <col min="15106" max="15107" width="8.42578125" customWidth="1"/>
    <col min="15108" max="15108" width="10" customWidth="1"/>
    <col min="15109" max="15109" width="11" customWidth="1"/>
    <col min="15110" max="15110" width="13.140625" customWidth="1"/>
    <col min="15111" max="15111" width="11.28515625" customWidth="1"/>
    <col min="15112" max="15112" width="15.7109375" customWidth="1"/>
    <col min="15355" max="15355" width="3.5703125" customWidth="1"/>
    <col min="15356" max="15356" width="17.42578125" customWidth="1"/>
    <col min="15357" max="15357" width="11.7109375" customWidth="1"/>
    <col min="15358" max="15358" width="12.140625" customWidth="1"/>
    <col min="15359" max="15359" width="11.5703125" customWidth="1"/>
    <col min="15360" max="15360" width="10.140625" customWidth="1"/>
    <col min="15361" max="15361" width="8.85546875" customWidth="1"/>
    <col min="15362" max="15363" width="8.42578125" customWidth="1"/>
    <col min="15364" max="15364" width="10" customWidth="1"/>
    <col min="15365" max="15365" width="11" customWidth="1"/>
    <col min="15366" max="15366" width="13.140625" customWidth="1"/>
    <col min="15367" max="15367" width="11.28515625" customWidth="1"/>
    <col min="15368" max="15368" width="15.7109375" customWidth="1"/>
    <col min="15611" max="15611" width="3.5703125" customWidth="1"/>
    <col min="15612" max="15612" width="17.42578125" customWidth="1"/>
    <col min="15613" max="15613" width="11.7109375" customWidth="1"/>
    <col min="15614" max="15614" width="12.140625" customWidth="1"/>
    <col min="15615" max="15615" width="11.5703125" customWidth="1"/>
    <col min="15616" max="15616" width="10.140625" customWidth="1"/>
    <col min="15617" max="15617" width="8.85546875" customWidth="1"/>
    <col min="15618" max="15619" width="8.42578125" customWidth="1"/>
    <col min="15620" max="15620" width="10" customWidth="1"/>
    <col min="15621" max="15621" width="11" customWidth="1"/>
    <col min="15622" max="15622" width="13.140625" customWidth="1"/>
    <col min="15623" max="15623" width="11.28515625" customWidth="1"/>
    <col min="15624" max="15624" width="15.7109375" customWidth="1"/>
    <col min="15867" max="15867" width="3.5703125" customWidth="1"/>
    <col min="15868" max="15868" width="17.42578125" customWidth="1"/>
    <col min="15869" max="15869" width="11.7109375" customWidth="1"/>
    <col min="15870" max="15870" width="12.140625" customWidth="1"/>
    <col min="15871" max="15871" width="11.5703125" customWidth="1"/>
    <col min="15872" max="15872" width="10.140625" customWidth="1"/>
    <col min="15873" max="15873" width="8.85546875" customWidth="1"/>
    <col min="15874" max="15875" width="8.42578125" customWidth="1"/>
    <col min="15876" max="15876" width="10" customWidth="1"/>
    <col min="15877" max="15877" width="11" customWidth="1"/>
    <col min="15878" max="15878" width="13.140625" customWidth="1"/>
    <col min="15879" max="15879" width="11.28515625" customWidth="1"/>
    <col min="15880" max="15880" width="15.7109375" customWidth="1"/>
    <col min="16123" max="16123" width="3.5703125" customWidth="1"/>
    <col min="16124" max="16124" width="17.42578125" customWidth="1"/>
    <col min="16125" max="16125" width="11.7109375" customWidth="1"/>
    <col min="16126" max="16126" width="12.140625" customWidth="1"/>
    <col min="16127" max="16127" width="11.5703125" customWidth="1"/>
    <col min="16128" max="16128" width="10.140625" customWidth="1"/>
    <col min="16129" max="16129" width="8.85546875" customWidth="1"/>
    <col min="16130" max="16131" width="8.42578125" customWidth="1"/>
    <col min="16132" max="16132" width="10" customWidth="1"/>
    <col min="16133" max="16133" width="11" customWidth="1"/>
    <col min="16134" max="16134" width="13.140625" customWidth="1"/>
    <col min="16135" max="16135" width="11.28515625" customWidth="1"/>
    <col min="16136" max="16136" width="15.7109375" customWidth="1"/>
  </cols>
  <sheetData>
    <row r="1" spans="1:17" ht="21" customHeight="1" x14ac:dyDescent="0.25">
      <c r="I1" s="77" t="s">
        <v>22</v>
      </c>
      <c r="J1" s="77"/>
      <c r="K1" s="77"/>
      <c r="L1" s="77"/>
      <c r="M1" s="77"/>
      <c r="N1" s="77"/>
    </row>
    <row r="3" spans="1:17" x14ac:dyDescent="0.25">
      <c r="A3" s="84" t="s">
        <v>9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7" ht="21" customHeight="1" x14ac:dyDescent="0.25">
      <c r="A4" s="80" t="s">
        <v>10</v>
      </c>
      <c r="B4" s="80"/>
      <c r="C4" s="80" t="s">
        <v>23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</row>
    <row r="5" spans="1:17" ht="42.75" customHeight="1" x14ac:dyDescent="0.25">
      <c r="A5" s="79" t="s">
        <v>11</v>
      </c>
      <c r="B5" s="79"/>
      <c r="C5" s="78" t="s">
        <v>12</v>
      </c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</row>
    <row r="6" spans="1:17" ht="9.75" customHeight="1" x14ac:dyDescent="0.25">
      <c r="A6" s="2"/>
      <c r="B6" s="3"/>
      <c r="C6" s="3"/>
      <c r="D6" s="3"/>
      <c r="E6" s="3"/>
      <c r="F6" s="3"/>
      <c r="G6" s="3"/>
      <c r="H6" s="3"/>
      <c r="I6" s="3"/>
      <c r="J6" s="3"/>
      <c r="K6" s="4"/>
      <c r="L6" s="3"/>
      <c r="M6" s="5"/>
      <c r="N6" s="3"/>
    </row>
    <row r="7" spans="1:17" ht="49.5" customHeight="1" x14ac:dyDescent="0.25">
      <c r="A7" s="85" t="s">
        <v>0</v>
      </c>
      <c r="B7" s="87" t="s">
        <v>1</v>
      </c>
      <c r="C7" s="89" t="s">
        <v>2</v>
      </c>
      <c r="D7" s="87" t="s">
        <v>3</v>
      </c>
      <c r="E7" s="92" t="s">
        <v>13</v>
      </c>
      <c r="F7" s="93"/>
      <c r="G7" s="93"/>
      <c r="H7" s="93"/>
      <c r="I7" s="94"/>
      <c r="J7" s="87" t="s">
        <v>4</v>
      </c>
      <c r="K7" s="81" t="s">
        <v>14</v>
      </c>
      <c r="L7" s="81"/>
      <c r="M7" s="81"/>
      <c r="N7" s="28" t="s">
        <v>17</v>
      </c>
      <c r="O7" s="49" t="s">
        <v>30</v>
      </c>
      <c r="P7" s="49" t="s">
        <v>31</v>
      </c>
    </row>
    <row r="8" spans="1:17" ht="123.75" customHeight="1" x14ac:dyDescent="0.25">
      <c r="A8" s="86"/>
      <c r="B8" s="88"/>
      <c r="C8" s="90"/>
      <c r="D8" s="91"/>
      <c r="E8" s="32" t="s">
        <v>25</v>
      </c>
      <c r="F8" s="32" t="s">
        <v>26</v>
      </c>
      <c r="G8" s="32" t="s">
        <v>27</v>
      </c>
      <c r="H8" s="8" t="s">
        <v>28</v>
      </c>
      <c r="I8" s="7"/>
      <c r="J8" s="91"/>
      <c r="K8" s="6" t="s">
        <v>15</v>
      </c>
      <c r="L8" s="8" t="s">
        <v>5</v>
      </c>
      <c r="M8" s="27" t="s">
        <v>16</v>
      </c>
      <c r="N8" s="28" t="s">
        <v>18</v>
      </c>
      <c r="O8" s="50"/>
      <c r="P8" s="50"/>
      <c r="Q8" s="50"/>
    </row>
    <row r="9" spans="1:17" x14ac:dyDescent="0.25">
      <c r="A9" s="9">
        <v>1</v>
      </c>
      <c r="B9" s="10">
        <v>2</v>
      </c>
      <c r="C9" s="11" t="s">
        <v>6</v>
      </c>
      <c r="D9" s="11" t="s">
        <v>7</v>
      </c>
      <c r="E9" s="12">
        <v>5</v>
      </c>
      <c r="F9" s="12">
        <v>6</v>
      </c>
      <c r="G9" s="12">
        <v>7</v>
      </c>
      <c r="H9" s="12">
        <v>9</v>
      </c>
      <c r="I9" s="12" t="s">
        <v>20</v>
      </c>
      <c r="J9" s="12">
        <v>11</v>
      </c>
      <c r="K9" s="12" t="s">
        <v>21</v>
      </c>
      <c r="L9" s="12">
        <v>13</v>
      </c>
      <c r="M9" s="12">
        <v>14</v>
      </c>
      <c r="N9" s="12" t="s">
        <v>19</v>
      </c>
      <c r="O9" s="50"/>
      <c r="P9" s="50"/>
      <c r="Q9" s="50"/>
    </row>
    <row r="10" spans="1:17" ht="39" customHeight="1" x14ac:dyDescent="0.25">
      <c r="A10" s="13">
        <v>1</v>
      </c>
      <c r="B10" s="14" t="s">
        <v>29</v>
      </c>
      <c r="C10" s="15" t="s">
        <v>24</v>
      </c>
      <c r="D10" s="16">
        <v>1120</v>
      </c>
      <c r="E10" s="17">
        <v>23.7</v>
      </c>
      <c r="F10" s="17">
        <v>24.88</v>
      </c>
      <c r="G10" s="25">
        <v>27.01</v>
      </c>
      <c r="H10" s="31">
        <v>30.43</v>
      </c>
      <c r="I10" s="18">
        <f t="shared" ref="I10:I19" si="0">SUM(E10:G10)</f>
        <v>75.59</v>
      </c>
      <c r="J10" s="29">
        <v>3</v>
      </c>
      <c r="K10" s="41">
        <f t="shared" ref="K10:K19" si="1">AVERAGE(E10:G10)</f>
        <v>25.196666666666669</v>
      </c>
      <c r="L10" s="18">
        <f t="shared" ref="L10:L19" si="2">STDEV(E10:G10)</f>
        <v>1.6775676836817457</v>
      </c>
      <c r="M10" s="19">
        <f t="shared" ref="M10:M19" si="3">STDEV(E10:G10)/AVERAGE(E10:G10)</f>
        <v>6.6578952917650966E-2</v>
      </c>
      <c r="N10" s="18">
        <f>K10*D10</f>
        <v>28220.26666666667</v>
      </c>
      <c r="O10" s="42" t="s">
        <v>32</v>
      </c>
      <c r="P10" s="42" t="s">
        <v>33</v>
      </c>
      <c r="Q10" s="50" t="s">
        <v>95</v>
      </c>
    </row>
    <row r="11" spans="1:17" ht="39" customHeight="1" x14ac:dyDescent="0.25">
      <c r="A11" s="43">
        <v>2</v>
      </c>
      <c r="B11" s="14" t="s">
        <v>34</v>
      </c>
      <c r="C11" s="16" t="s">
        <v>35</v>
      </c>
      <c r="D11" s="16">
        <v>140</v>
      </c>
      <c r="E11" s="42">
        <v>54.06</v>
      </c>
      <c r="F11" s="42">
        <v>56.77</v>
      </c>
      <c r="G11" s="42">
        <v>61.64</v>
      </c>
      <c r="H11" s="42">
        <v>169.03</v>
      </c>
      <c r="I11" s="42">
        <f t="shared" si="0"/>
        <v>172.47000000000003</v>
      </c>
      <c r="J11" s="29">
        <v>3</v>
      </c>
      <c r="K11" s="41">
        <f t="shared" si="1"/>
        <v>57.490000000000009</v>
      </c>
      <c r="L11" s="42">
        <f t="shared" si="2"/>
        <v>3.8409504032205355</v>
      </c>
      <c r="M11" s="19">
        <f t="shared" si="3"/>
        <v>6.6810756709350064E-2</v>
      </c>
      <c r="N11" s="42">
        <f>K11*D11</f>
        <v>8048.6000000000013</v>
      </c>
      <c r="O11" s="42" t="s">
        <v>36</v>
      </c>
      <c r="P11" s="42" t="s">
        <v>37</v>
      </c>
      <c r="Q11" s="50" t="s">
        <v>95</v>
      </c>
    </row>
    <row r="12" spans="1:17" ht="39" customHeight="1" x14ac:dyDescent="0.25">
      <c r="A12" s="43">
        <v>3</v>
      </c>
      <c r="B12" s="14" t="s">
        <v>38</v>
      </c>
      <c r="C12" s="16" t="s">
        <v>35</v>
      </c>
      <c r="D12" s="16">
        <v>480</v>
      </c>
      <c r="E12" s="42">
        <v>48.64</v>
      </c>
      <c r="F12" s="42">
        <v>51.07</v>
      </c>
      <c r="G12" s="42">
        <v>55.44</v>
      </c>
      <c r="H12" s="42">
        <v>234.05</v>
      </c>
      <c r="I12" s="42">
        <f t="shared" si="0"/>
        <v>155.15</v>
      </c>
      <c r="J12" s="29">
        <v>3</v>
      </c>
      <c r="K12" s="41">
        <f t="shared" si="1"/>
        <v>51.716666666666669</v>
      </c>
      <c r="L12" s="42">
        <f t="shared" si="2"/>
        <v>3.4458138854751463</v>
      </c>
      <c r="M12" s="19">
        <f t="shared" si="3"/>
        <v>6.6628692597005726E-2</v>
      </c>
      <c r="N12" s="42">
        <f>K12*D12</f>
        <v>24824</v>
      </c>
      <c r="O12" s="42" t="s">
        <v>39</v>
      </c>
      <c r="P12" s="42" t="s">
        <v>40</v>
      </c>
      <c r="Q12" s="50" t="s">
        <v>95</v>
      </c>
    </row>
    <row r="13" spans="1:17" ht="39" customHeight="1" x14ac:dyDescent="0.25">
      <c r="A13" s="43">
        <v>4</v>
      </c>
      <c r="B13" s="14" t="s">
        <v>41</v>
      </c>
      <c r="C13" s="16" t="s">
        <v>24</v>
      </c>
      <c r="D13" s="16">
        <v>802</v>
      </c>
      <c r="E13" s="42">
        <v>155.21</v>
      </c>
      <c r="F13" s="42">
        <v>161.72999999999999</v>
      </c>
      <c r="G13" s="42">
        <v>176.94</v>
      </c>
      <c r="H13" s="42">
        <v>196.32</v>
      </c>
      <c r="I13" s="42">
        <f t="shared" si="0"/>
        <v>493.88</v>
      </c>
      <c r="J13" s="29">
        <v>3</v>
      </c>
      <c r="K13" s="41">
        <f t="shared" si="1"/>
        <v>164.62666666666667</v>
      </c>
      <c r="L13" s="42">
        <f t="shared" si="2"/>
        <v>11.150840028147353</v>
      </c>
      <c r="M13" s="19">
        <f t="shared" si="3"/>
        <v>6.7734105621693658E-2</v>
      </c>
      <c r="N13" s="42">
        <f>K13*D13</f>
        <v>132030.58666666667</v>
      </c>
      <c r="O13" s="42" t="s">
        <v>42</v>
      </c>
      <c r="P13" s="42" t="s">
        <v>43</v>
      </c>
      <c r="Q13" s="50" t="s">
        <v>96</v>
      </c>
    </row>
    <row r="14" spans="1:17" ht="39" customHeight="1" x14ac:dyDescent="0.25">
      <c r="A14" s="43">
        <v>5</v>
      </c>
      <c r="B14" s="14" t="s">
        <v>44</v>
      </c>
      <c r="C14" s="16" t="s">
        <v>45</v>
      </c>
      <c r="D14" s="16">
        <v>200</v>
      </c>
      <c r="E14" s="42">
        <v>149.38999999999999</v>
      </c>
      <c r="F14" s="42">
        <v>156.86000000000001</v>
      </c>
      <c r="G14" s="42">
        <v>165.3</v>
      </c>
      <c r="H14" s="42">
        <v>159.33000000000001</v>
      </c>
      <c r="I14" s="42">
        <f t="shared" si="0"/>
        <v>471.55</v>
      </c>
      <c r="J14" s="29">
        <v>3</v>
      </c>
      <c r="K14" s="41">
        <f t="shared" si="1"/>
        <v>157.18333333333334</v>
      </c>
      <c r="L14" s="42">
        <f t="shared" si="2"/>
        <v>7.9599267165805951</v>
      </c>
      <c r="M14" s="19">
        <f t="shared" si="3"/>
        <v>5.0641035202506172E-2</v>
      </c>
      <c r="N14" s="42">
        <f>K14*D14</f>
        <v>31436.666666666668</v>
      </c>
      <c r="O14" s="42" t="s">
        <v>46</v>
      </c>
      <c r="P14" s="42" t="s">
        <v>47</v>
      </c>
      <c r="Q14" s="50" t="s">
        <v>95</v>
      </c>
    </row>
    <row r="15" spans="1:17" ht="39" customHeight="1" x14ac:dyDescent="0.25">
      <c r="A15" s="43">
        <v>6</v>
      </c>
      <c r="B15" s="44" t="s">
        <v>122</v>
      </c>
      <c r="C15" s="16" t="s">
        <v>24</v>
      </c>
      <c r="D15" s="16">
        <v>16</v>
      </c>
      <c r="E15" s="42">
        <v>3260.55</v>
      </c>
      <c r="F15" s="42">
        <v>3423.58</v>
      </c>
      <c r="G15" s="42">
        <v>3717.03</v>
      </c>
      <c r="H15" s="41">
        <v>2888.06</v>
      </c>
      <c r="I15" s="42">
        <f t="shared" si="0"/>
        <v>10401.16</v>
      </c>
      <c r="J15" s="29">
        <v>3</v>
      </c>
      <c r="K15" s="42">
        <f t="shared" si="1"/>
        <v>3467.0533333333333</v>
      </c>
      <c r="L15" s="42">
        <f t="shared" si="2"/>
        <v>231.32432996408602</v>
      </c>
      <c r="M15" s="19">
        <f t="shared" si="3"/>
        <v>6.6720730177428106E-2</v>
      </c>
      <c r="N15" s="42">
        <f>D15*H15</f>
        <v>46208.959999999999</v>
      </c>
      <c r="O15" s="42" t="s">
        <v>123</v>
      </c>
      <c r="P15" s="42" t="s">
        <v>50</v>
      </c>
      <c r="Q15" s="50" t="s">
        <v>97</v>
      </c>
    </row>
    <row r="16" spans="1:17" ht="39" customHeight="1" x14ac:dyDescent="0.25">
      <c r="A16" s="43">
        <v>7</v>
      </c>
      <c r="B16" s="14" t="s">
        <v>48</v>
      </c>
      <c r="C16" s="16" t="s">
        <v>24</v>
      </c>
      <c r="D16" s="16">
        <v>400</v>
      </c>
      <c r="E16" s="42">
        <v>280.42</v>
      </c>
      <c r="F16" s="42">
        <v>294.44</v>
      </c>
      <c r="G16" s="42">
        <v>319.68</v>
      </c>
      <c r="H16" s="41">
        <v>285.88</v>
      </c>
      <c r="I16" s="42">
        <f t="shared" si="0"/>
        <v>894.54</v>
      </c>
      <c r="J16" s="29">
        <v>3</v>
      </c>
      <c r="K16" s="42">
        <f t="shared" si="1"/>
        <v>298.18</v>
      </c>
      <c r="L16" s="42">
        <f t="shared" si="2"/>
        <v>19.895416557589336</v>
      </c>
      <c r="M16" s="19">
        <f t="shared" si="3"/>
        <v>6.6722840423869251E-2</v>
      </c>
      <c r="N16" s="42">
        <f>D16*H16</f>
        <v>114352</v>
      </c>
      <c r="O16" s="42" t="s">
        <v>49</v>
      </c>
      <c r="P16" s="42" t="s">
        <v>50</v>
      </c>
      <c r="Q16" s="50" t="s">
        <v>97</v>
      </c>
    </row>
    <row r="17" spans="1:17" ht="39" customHeight="1" x14ac:dyDescent="0.25">
      <c r="A17" s="43">
        <v>8</v>
      </c>
      <c r="B17" s="44" t="s">
        <v>127</v>
      </c>
      <c r="C17" s="16" t="s">
        <v>24</v>
      </c>
      <c r="D17" s="16">
        <v>350</v>
      </c>
      <c r="E17" s="42">
        <v>577.45000000000005</v>
      </c>
      <c r="F17" s="42">
        <v>606.32000000000005</v>
      </c>
      <c r="G17" s="42">
        <v>658.29</v>
      </c>
      <c r="H17" s="41">
        <v>153.91999999999999</v>
      </c>
      <c r="I17" s="42">
        <f t="shared" si="0"/>
        <v>1842.06</v>
      </c>
      <c r="J17" s="29">
        <v>3</v>
      </c>
      <c r="K17" s="42">
        <f t="shared" si="1"/>
        <v>614.02</v>
      </c>
      <c r="L17" s="42">
        <f t="shared" si="2"/>
        <v>40.966375236283675</v>
      </c>
      <c r="M17" s="19">
        <f t="shared" si="3"/>
        <v>6.6718307606077457E-2</v>
      </c>
      <c r="N17" s="42">
        <f>D17*H17</f>
        <v>53871.999999999993</v>
      </c>
      <c r="O17" s="42" t="s">
        <v>128</v>
      </c>
      <c r="P17" s="42" t="s">
        <v>43</v>
      </c>
      <c r="Q17" s="50" t="s">
        <v>97</v>
      </c>
    </row>
    <row r="18" spans="1:17" ht="39" customHeight="1" x14ac:dyDescent="0.25">
      <c r="A18" s="43">
        <v>9</v>
      </c>
      <c r="B18" s="44" t="s">
        <v>124</v>
      </c>
      <c r="C18" s="16" t="s">
        <v>24</v>
      </c>
      <c r="D18" s="16">
        <v>360</v>
      </c>
      <c r="E18" s="42">
        <v>90.91</v>
      </c>
      <c r="F18" s="42">
        <v>95.45</v>
      </c>
      <c r="G18" s="42">
        <v>103.63</v>
      </c>
      <c r="H18" s="41">
        <v>55.35</v>
      </c>
      <c r="I18" s="42">
        <f t="shared" si="0"/>
        <v>289.99</v>
      </c>
      <c r="J18" s="29">
        <v>3</v>
      </c>
      <c r="K18" s="42">
        <f t="shared" si="1"/>
        <v>96.663333333333341</v>
      </c>
      <c r="L18" s="42">
        <f t="shared" si="2"/>
        <v>6.4462185297531853</v>
      </c>
      <c r="M18" s="19">
        <f t="shared" si="3"/>
        <v>6.6687318836027298E-2</v>
      </c>
      <c r="N18" s="42">
        <f>D18*H18</f>
        <v>19926</v>
      </c>
      <c r="O18" s="42" t="s">
        <v>125</v>
      </c>
      <c r="P18" s="42" t="s">
        <v>126</v>
      </c>
      <c r="Q18" s="50" t="s">
        <v>97</v>
      </c>
    </row>
    <row r="19" spans="1:17" ht="39" customHeight="1" x14ac:dyDescent="0.25">
      <c r="A19" s="43">
        <v>10</v>
      </c>
      <c r="B19" s="45" t="s">
        <v>134</v>
      </c>
      <c r="C19" s="16" t="s">
        <v>24</v>
      </c>
      <c r="D19" s="16">
        <v>200</v>
      </c>
      <c r="E19" s="42">
        <v>73.25</v>
      </c>
      <c r="F19" s="42">
        <v>76.91</v>
      </c>
      <c r="G19" s="42">
        <v>83.51</v>
      </c>
      <c r="H19" s="41">
        <v>66.099999999999994</v>
      </c>
      <c r="I19" s="42">
        <f t="shared" si="0"/>
        <v>233.67000000000002</v>
      </c>
      <c r="J19" s="29">
        <v>3</v>
      </c>
      <c r="K19" s="42">
        <f t="shared" si="1"/>
        <v>77.89</v>
      </c>
      <c r="L19" s="42">
        <f t="shared" si="2"/>
        <v>5.1997307622606801</v>
      </c>
      <c r="M19" s="19">
        <f t="shared" si="3"/>
        <v>6.6757359895502383E-2</v>
      </c>
      <c r="N19" s="42">
        <f>D19*H19</f>
        <v>13219.999999999998</v>
      </c>
      <c r="O19" s="42" t="s">
        <v>51</v>
      </c>
      <c r="P19" s="42" t="s">
        <v>50</v>
      </c>
      <c r="Q19" s="50" t="s">
        <v>97</v>
      </c>
    </row>
    <row r="20" spans="1:17" ht="39" customHeight="1" x14ac:dyDescent="0.25">
      <c r="A20" s="43">
        <v>11</v>
      </c>
      <c r="B20" s="44" t="s">
        <v>52</v>
      </c>
      <c r="C20" s="16" t="s">
        <v>54</v>
      </c>
      <c r="D20" s="16">
        <v>300</v>
      </c>
      <c r="E20" s="42">
        <v>218.32</v>
      </c>
      <c r="F20" s="42">
        <v>229.24</v>
      </c>
      <c r="G20" s="42">
        <v>248.88</v>
      </c>
      <c r="H20" s="42">
        <v>287.52999999999997</v>
      </c>
      <c r="I20" s="42">
        <f t="shared" ref="I20" si="4">SUM(E20:G20)</f>
        <v>696.44</v>
      </c>
      <c r="J20" s="29">
        <v>3</v>
      </c>
      <c r="K20" s="41">
        <f t="shared" ref="K20" si="5">AVERAGE(E20:G20)</f>
        <v>232.14666666666668</v>
      </c>
      <c r="L20" s="42">
        <f t="shared" ref="L20" si="6">STDEV(E20:G20)</f>
        <v>15.485959231940827</v>
      </c>
      <c r="M20" s="19">
        <f t="shared" ref="M20" si="7">STDEV(E20:G20)/AVERAGE(E20:G20)</f>
        <v>6.6707652770981674E-2</v>
      </c>
      <c r="N20" s="42">
        <f>K20*D20</f>
        <v>69644</v>
      </c>
      <c r="O20" s="42" t="s">
        <v>55</v>
      </c>
      <c r="P20" s="42" t="s">
        <v>56</v>
      </c>
      <c r="Q20" s="50" t="s">
        <v>98</v>
      </c>
    </row>
    <row r="21" spans="1:17" ht="39" customHeight="1" x14ac:dyDescent="0.25">
      <c r="A21" s="43">
        <v>12</v>
      </c>
      <c r="B21" s="44" t="s">
        <v>53</v>
      </c>
      <c r="C21" s="16" t="s">
        <v>54</v>
      </c>
      <c r="D21" s="16">
        <v>300</v>
      </c>
      <c r="E21" s="42">
        <v>104.88</v>
      </c>
      <c r="F21" s="42">
        <v>110.12</v>
      </c>
      <c r="G21" s="42">
        <v>119.56</v>
      </c>
      <c r="H21" s="41">
        <v>79.14</v>
      </c>
      <c r="I21" s="42">
        <f t="shared" ref="I21:I26" si="8">SUM(E21:G21)</f>
        <v>334.56</v>
      </c>
      <c r="J21" s="29">
        <v>3</v>
      </c>
      <c r="K21" s="42">
        <f t="shared" ref="K21:K26" si="9">AVERAGE(E21:G21)</f>
        <v>111.52</v>
      </c>
      <c r="L21" s="42">
        <f t="shared" ref="L21:L26" si="10">STDEV(E21:G21)</f>
        <v>7.4394623461645422</v>
      </c>
      <c r="M21" s="19">
        <f t="shared" ref="M21:M26" si="11">STDEV(E21:G21)/AVERAGE(E21:G21)</f>
        <v>6.6709669531604579E-2</v>
      </c>
      <c r="N21" s="42">
        <f>D21*H21</f>
        <v>23742</v>
      </c>
      <c r="O21" s="42" t="s">
        <v>55</v>
      </c>
      <c r="P21" s="42" t="s">
        <v>56</v>
      </c>
      <c r="Q21" s="50" t="s">
        <v>98</v>
      </c>
    </row>
    <row r="22" spans="1:17" ht="39" customHeight="1" x14ac:dyDescent="0.25">
      <c r="A22" s="43">
        <v>13</v>
      </c>
      <c r="B22" s="44" t="s">
        <v>57</v>
      </c>
      <c r="C22" s="16" t="s">
        <v>54</v>
      </c>
      <c r="D22" s="16">
        <v>100</v>
      </c>
      <c r="E22" s="42">
        <v>338.9</v>
      </c>
      <c r="F22" s="42">
        <v>355.85</v>
      </c>
      <c r="G22" s="42">
        <v>386.37</v>
      </c>
      <c r="H22" s="42">
        <v>370.95</v>
      </c>
      <c r="I22" s="42">
        <f t="shared" si="8"/>
        <v>1081.1199999999999</v>
      </c>
      <c r="J22" s="29">
        <v>3</v>
      </c>
      <c r="K22" s="41">
        <f t="shared" si="9"/>
        <v>360.37333333333328</v>
      </c>
      <c r="L22" s="42">
        <f t="shared" si="10"/>
        <v>24.056093476151396</v>
      </c>
      <c r="M22" s="19">
        <f t="shared" si="11"/>
        <v>6.6753256279094092E-2</v>
      </c>
      <c r="N22" s="42">
        <f>K22*D22</f>
        <v>36037.333333333328</v>
      </c>
      <c r="O22" s="42" t="s">
        <v>58</v>
      </c>
      <c r="P22" s="42" t="s">
        <v>56</v>
      </c>
      <c r="Q22" s="50" t="s">
        <v>98</v>
      </c>
    </row>
    <row r="23" spans="1:17" ht="39" customHeight="1" x14ac:dyDescent="0.25">
      <c r="A23" s="43">
        <v>14</v>
      </c>
      <c r="B23" s="44" t="s">
        <v>59</v>
      </c>
      <c r="C23" s="16" t="s">
        <v>24</v>
      </c>
      <c r="D23" s="16">
        <v>36</v>
      </c>
      <c r="E23" s="42">
        <v>85.97</v>
      </c>
      <c r="F23" s="42">
        <v>90.27</v>
      </c>
      <c r="G23" s="42">
        <v>98.01</v>
      </c>
      <c r="H23" s="42" t="s">
        <v>60</v>
      </c>
      <c r="I23" s="42">
        <f t="shared" si="8"/>
        <v>274.25</v>
      </c>
      <c r="J23" s="29">
        <v>3</v>
      </c>
      <c r="K23" s="41">
        <f t="shared" si="9"/>
        <v>91.416666666666671</v>
      </c>
      <c r="L23" s="42">
        <f t="shared" si="10"/>
        <v>6.101355040753929</v>
      </c>
      <c r="M23" s="19">
        <f t="shared" si="11"/>
        <v>6.6742261156834223E-2</v>
      </c>
      <c r="N23" s="42">
        <f>K23*D23</f>
        <v>3291</v>
      </c>
      <c r="O23" s="42" t="s">
        <v>61</v>
      </c>
      <c r="P23" s="42" t="s">
        <v>62</v>
      </c>
      <c r="Q23" s="50" t="s">
        <v>96</v>
      </c>
    </row>
    <row r="24" spans="1:17" ht="39" customHeight="1" x14ac:dyDescent="0.25">
      <c r="A24" s="43">
        <v>15</v>
      </c>
      <c r="B24" s="44" t="s">
        <v>63</v>
      </c>
      <c r="C24" s="16" t="s">
        <v>64</v>
      </c>
      <c r="D24" s="16">
        <v>800</v>
      </c>
      <c r="E24" s="42">
        <v>47.66</v>
      </c>
      <c r="F24" s="42">
        <v>50.04</v>
      </c>
      <c r="G24" s="42">
        <v>54.33</v>
      </c>
      <c r="H24" s="42">
        <v>78.72</v>
      </c>
      <c r="I24" s="42">
        <f t="shared" si="8"/>
        <v>152.02999999999997</v>
      </c>
      <c r="J24" s="29">
        <v>3</v>
      </c>
      <c r="K24" s="41">
        <f t="shared" si="9"/>
        <v>50.676666666666655</v>
      </c>
      <c r="L24" s="42">
        <f t="shared" si="10"/>
        <v>3.3802711922763442</v>
      </c>
      <c r="M24" s="19">
        <f t="shared" si="11"/>
        <v>6.6702713785628059E-2</v>
      </c>
      <c r="N24" s="42">
        <f>K24*D24</f>
        <v>40541.333333333321</v>
      </c>
      <c r="O24" s="42" t="s">
        <v>65</v>
      </c>
      <c r="P24" s="42" t="s">
        <v>66</v>
      </c>
      <c r="Q24" s="50" t="s">
        <v>96</v>
      </c>
    </row>
    <row r="25" spans="1:17" ht="39" customHeight="1" x14ac:dyDescent="0.25">
      <c r="A25" s="43">
        <v>16</v>
      </c>
      <c r="B25" s="44" t="s">
        <v>67</v>
      </c>
      <c r="C25" s="16" t="s">
        <v>64</v>
      </c>
      <c r="D25" s="16">
        <v>500</v>
      </c>
      <c r="E25" s="42">
        <v>150.66</v>
      </c>
      <c r="F25" s="42">
        <v>158.19</v>
      </c>
      <c r="G25" s="42">
        <v>169.75</v>
      </c>
      <c r="H25" s="41">
        <v>86.47</v>
      </c>
      <c r="I25" s="42">
        <f t="shared" si="8"/>
        <v>478.6</v>
      </c>
      <c r="J25" s="29">
        <v>3</v>
      </c>
      <c r="K25" s="42">
        <f t="shared" si="9"/>
        <v>159.53333333333333</v>
      </c>
      <c r="L25" s="42">
        <f t="shared" si="10"/>
        <v>9.6156348377698588</v>
      </c>
      <c r="M25" s="19">
        <f t="shared" si="11"/>
        <v>6.0273515489572875E-2</v>
      </c>
      <c r="N25" s="42">
        <f>D25*H25</f>
        <v>43235</v>
      </c>
      <c r="O25" s="42" t="s">
        <v>68</v>
      </c>
      <c r="P25" s="42" t="s">
        <v>66</v>
      </c>
      <c r="Q25" s="50" t="s">
        <v>96</v>
      </c>
    </row>
    <row r="26" spans="1:17" ht="39" customHeight="1" x14ac:dyDescent="0.25">
      <c r="A26" s="43">
        <v>17</v>
      </c>
      <c r="B26" s="44" t="s">
        <v>69</v>
      </c>
      <c r="C26" s="16" t="s">
        <v>70</v>
      </c>
      <c r="D26" s="16">
        <v>112</v>
      </c>
      <c r="E26" s="42">
        <v>701.93</v>
      </c>
      <c r="F26" s="42">
        <v>737.03</v>
      </c>
      <c r="G26" s="42">
        <v>800.2</v>
      </c>
      <c r="H26" s="41">
        <v>562.29999999999995</v>
      </c>
      <c r="I26" s="42">
        <f t="shared" si="8"/>
        <v>2239.16</v>
      </c>
      <c r="J26" s="29">
        <v>3</v>
      </c>
      <c r="K26" s="42">
        <f t="shared" si="9"/>
        <v>746.38666666666666</v>
      </c>
      <c r="L26" s="42">
        <f t="shared" si="10"/>
        <v>49.798681040097215</v>
      </c>
      <c r="M26" s="19">
        <f t="shared" si="11"/>
        <v>6.6719681988018559E-2</v>
      </c>
      <c r="N26" s="42">
        <f>D26*H26</f>
        <v>62977.599999999991</v>
      </c>
      <c r="O26" s="42" t="s">
        <v>71</v>
      </c>
      <c r="P26" s="42" t="s">
        <v>43</v>
      </c>
      <c r="Q26" s="50" t="s">
        <v>99</v>
      </c>
    </row>
    <row r="27" spans="1:17" ht="39" customHeight="1" x14ac:dyDescent="0.25">
      <c r="A27" s="43">
        <v>18</v>
      </c>
      <c r="B27" s="45" t="s">
        <v>133</v>
      </c>
      <c r="C27" s="16" t="s">
        <v>24</v>
      </c>
      <c r="D27" s="16">
        <v>200</v>
      </c>
      <c r="E27" s="42">
        <v>100.5</v>
      </c>
      <c r="F27" s="42">
        <v>105.53</v>
      </c>
      <c r="G27" s="42">
        <v>114.57</v>
      </c>
      <c r="H27" s="41">
        <v>66.099999999999994</v>
      </c>
      <c r="I27" s="42">
        <f t="shared" ref="I27" si="12">SUM(E27:G27)</f>
        <v>320.60000000000002</v>
      </c>
      <c r="J27" s="29">
        <v>3</v>
      </c>
      <c r="K27" s="42">
        <f t="shared" ref="K27" si="13">AVERAGE(E27:G27)</f>
        <v>106.86666666666667</v>
      </c>
      <c r="L27" s="42">
        <f t="shared" ref="L27" si="14">STDEV(E27:G27)</f>
        <v>7.1296026069713925</v>
      </c>
      <c r="M27" s="19">
        <f t="shared" ref="M27" si="15">STDEV(E27:G27)/AVERAGE(E27:G27)</f>
        <v>6.6714933939220761E-2</v>
      </c>
      <c r="N27" s="42">
        <f>D27*H27</f>
        <v>13219.999999999998</v>
      </c>
      <c r="O27" s="42" t="s">
        <v>51</v>
      </c>
      <c r="P27" s="42" t="s">
        <v>50</v>
      </c>
      <c r="Q27" s="50" t="s">
        <v>97</v>
      </c>
    </row>
    <row r="28" spans="1:17" ht="39" customHeight="1" x14ac:dyDescent="0.25">
      <c r="A28" s="43">
        <v>19</v>
      </c>
      <c r="B28" s="14" t="s">
        <v>72</v>
      </c>
      <c r="C28" s="16" t="s">
        <v>24</v>
      </c>
      <c r="D28" s="16">
        <v>60</v>
      </c>
      <c r="E28" s="42">
        <v>100.83</v>
      </c>
      <c r="F28" s="42">
        <v>105.87</v>
      </c>
      <c r="G28" s="42">
        <v>114.95</v>
      </c>
      <c r="H28" s="41">
        <v>96.71</v>
      </c>
      <c r="I28" s="42">
        <f t="shared" ref="I28:I29" si="16">SUM(E28:G28)</f>
        <v>321.64999999999998</v>
      </c>
      <c r="J28" s="29">
        <v>3</v>
      </c>
      <c r="K28" s="42">
        <f t="shared" ref="K28:K29" si="17">AVERAGE(E28:G28)</f>
        <v>107.21666666666665</v>
      </c>
      <c r="L28" s="42">
        <f t="shared" ref="L28:L29" si="18">STDEV(E28:G28)</f>
        <v>7.155678397841351</v>
      </c>
      <c r="M28" s="19">
        <f t="shared" ref="M28:M29" si="19">STDEV(E28:G28)/AVERAGE(E28:G28)</f>
        <v>6.6740355024169307E-2</v>
      </c>
      <c r="N28" s="42">
        <f>D28*H28</f>
        <v>5802.5999999999995</v>
      </c>
      <c r="O28" s="42" t="s">
        <v>73</v>
      </c>
      <c r="P28" s="42" t="s">
        <v>74</v>
      </c>
      <c r="Q28" s="50" t="s">
        <v>95</v>
      </c>
    </row>
    <row r="29" spans="1:17" ht="39" customHeight="1" x14ac:dyDescent="0.25">
      <c r="A29" s="46">
        <v>20</v>
      </c>
      <c r="B29" s="47" t="s">
        <v>119</v>
      </c>
      <c r="C29" s="16" t="s">
        <v>24</v>
      </c>
      <c r="D29" s="16">
        <v>26</v>
      </c>
      <c r="E29" s="42">
        <v>5131.5</v>
      </c>
      <c r="F29" s="42">
        <v>5388.08</v>
      </c>
      <c r="G29" s="42">
        <v>5849.91</v>
      </c>
      <c r="H29" s="42" t="s">
        <v>60</v>
      </c>
      <c r="I29" s="42">
        <f t="shared" si="16"/>
        <v>16369.49</v>
      </c>
      <c r="J29" s="29">
        <v>3</v>
      </c>
      <c r="K29" s="41">
        <f t="shared" si="17"/>
        <v>5456.4966666666669</v>
      </c>
      <c r="L29" s="42">
        <f t="shared" si="18"/>
        <v>364.05887193328124</v>
      </c>
      <c r="M29" s="19">
        <f t="shared" si="19"/>
        <v>6.6720259201712678E-2</v>
      </c>
      <c r="N29" s="42">
        <f>K29*D29</f>
        <v>141868.91333333333</v>
      </c>
      <c r="O29" s="42" t="s">
        <v>120</v>
      </c>
      <c r="P29" s="42" t="s">
        <v>79</v>
      </c>
      <c r="Q29" s="50" t="s">
        <v>96</v>
      </c>
    </row>
    <row r="30" spans="1:17" ht="39" customHeight="1" x14ac:dyDescent="0.25">
      <c r="A30" s="43">
        <v>21</v>
      </c>
      <c r="B30" s="14" t="s">
        <v>75</v>
      </c>
      <c r="C30" s="16" t="s">
        <v>24</v>
      </c>
      <c r="D30" s="16">
        <v>105</v>
      </c>
      <c r="E30" s="42">
        <v>356.72</v>
      </c>
      <c r="F30" s="42">
        <v>374.56</v>
      </c>
      <c r="G30" s="42">
        <v>406.66</v>
      </c>
      <c r="H30" s="42">
        <v>382</v>
      </c>
      <c r="I30" s="42">
        <f t="shared" ref="I30" si="20">SUM(E30:G30)</f>
        <v>1137.94</v>
      </c>
      <c r="J30" s="29">
        <v>3</v>
      </c>
      <c r="K30" s="41">
        <f t="shared" ref="K30" si="21">AVERAGE(E30:G30)</f>
        <v>379.31333333333333</v>
      </c>
      <c r="L30" s="42">
        <f t="shared" ref="L30" si="22">STDEV(E30:G30)</f>
        <v>25.307045132400056</v>
      </c>
      <c r="M30" s="19">
        <f t="shared" ref="M30" si="23">STDEV(E30:G30)/AVERAGE(E30:G30)</f>
        <v>6.671804787352599E-2</v>
      </c>
      <c r="N30" s="42">
        <f>K30*D30</f>
        <v>39827.9</v>
      </c>
      <c r="O30" s="42" t="s">
        <v>76</v>
      </c>
      <c r="P30" s="42" t="s">
        <v>43</v>
      </c>
      <c r="Q30" s="50" t="s">
        <v>96</v>
      </c>
    </row>
    <row r="31" spans="1:17" ht="39" customHeight="1" x14ac:dyDescent="0.25">
      <c r="A31" s="43">
        <v>22</v>
      </c>
      <c r="B31" s="44" t="s">
        <v>115</v>
      </c>
      <c r="C31" s="16" t="s">
        <v>24</v>
      </c>
      <c r="D31" s="16">
        <v>65</v>
      </c>
      <c r="E31" s="42">
        <v>52.63</v>
      </c>
      <c r="F31" s="42">
        <v>55.26</v>
      </c>
      <c r="G31" s="42">
        <v>60</v>
      </c>
      <c r="H31" s="42" t="s">
        <v>60</v>
      </c>
      <c r="I31" s="42">
        <f t="shared" ref="I31" si="24">SUM(E31:G31)</f>
        <v>167.89</v>
      </c>
      <c r="J31" s="29">
        <v>3</v>
      </c>
      <c r="K31" s="41">
        <f t="shared" ref="K31" si="25">AVERAGE(E31:G31)</f>
        <v>55.963333333333331</v>
      </c>
      <c r="L31" s="42">
        <f t="shared" ref="L31" si="26">STDEV(E31:G31)</f>
        <v>3.7350011155732372</v>
      </c>
      <c r="M31" s="19">
        <f t="shared" ref="M31" si="27">STDEV(E31:G31)/AVERAGE(E31:G31)</f>
        <v>6.6740147398413913E-2</v>
      </c>
      <c r="N31" s="42">
        <f>K31*D31</f>
        <v>3637.6166666666663</v>
      </c>
      <c r="O31" s="42" t="s">
        <v>76</v>
      </c>
      <c r="P31" s="42" t="s">
        <v>79</v>
      </c>
      <c r="Q31" s="50" t="s">
        <v>96</v>
      </c>
    </row>
    <row r="32" spans="1:17" ht="39" customHeight="1" x14ac:dyDescent="0.25">
      <c r="A32" s="43">
        <v>23</v>
      </c>
      <c r="B32" s="44" t="s">
        <v>78</v>
      </c>
      <c r="C32" s="16" t="s">
        <v>24</v>
      </c>
      <c r="D32" s="16">
        <v>100</v>
      </c>
      <c r="E32" s="42">
        <v>197.7</v>
      </c>
      <c r="F32" s="42">
        <v>207.56</v>
      </c>
      <c r="G32" s="42">
        <v>225.38</v>
      </c>
      <c r="H32" s="41">
        <v>219.21</v>
      </c>
      <c r="I32" s="42">
        <f t="shared" ref="I32:I34" si="28">SUM(E32:G32)</f>
        <v>630.64</v>
      </c>
      <c r="J32" s="29">
        <v>3</v>
      </c>
      <c r="K32" s="42">
        <f t="shared" ref="K32" si="29">AVERAGE(E32:G32)</f>
        <v>210.21333333333334</v>
      </c>
      <c r="L32" s="42">
        <f t="shared" ref="L32" si="30">STDEV(E32:G32)</f>
        <v>14.029459481153699</v>
      </c>
      <c r="M32" s="19">
        <f t="shared" ref="M32" si="31">STDEV(E32:G32)/AVERAGE(E32:G32)</f>
        <v>6.6739151407238836E-2</v>
      </c>
      <c r="N32" s="42">
        <f>K32*D32</f>
        <v>21021.333333333332</v>
      </c>
      <c r="O32" s="42" t="s">
        <v>100</v>
      </c>
      <c r="P32" s="42" t="s">
        <v>79</v>
      </c>
      <c r="Q32" s="50" t="s">
        <v>96</v>
      </c>
    </row>
    <row r="33" spans="1:17" ht="39" customHeight="1" x14ac:dyDescent="0.25">
      <c r="A33" s="43">
        <v>24</v>
      </c>
      <c r="B33" s="14" t="s">
        <v>77</v>
      </c>
      <c r="C33" s="16" t="s">
        <v>24</v>
      </c>
      <c r="D33" s="16">
        <v>50</v>
      </c>
      <c r="E33" s="42">
        <v>372.84</v>
      </c>
      <c r="F33" s="42">
        <v>391.48</v>
      </c>
      <c r="G33" s="42">
        <v>425.04</v>
      </c>
      <c r="H33" s="41">
        <v>304.7</v>
      </c>
      <c r="I33" s="42">
        <f t="shared" si="28"/>
        <v>1189.3599999999999</v>
      </c>
      <c r="J33" s="29">
        <v>3</v>
      </c>
      <c r="K33" s="42">
        <f t="shared" ref="K33" si="32">AVERAGE(E33:G33)</f>
        <v>396.45333333333332</v>
      </c>
      <c r="L33" s="42">
        <f t="shared" ref="L33:L34" si="33">STDEV(E33:G33)</f>
        <v>26.452987228918673</v>
      </c>
      <c r="M33" s="19">
        <f t="shared" ref="M33:M34" si="34">STDEV(E33:G33)/AVERAGE(E33:G33)</f>
        <v>6.6724088322085845E-2</v>
      </c>
      <c r="N33" s="42">
        <f>D33*H33</f>
        <v>15235</v>
      </c>
      <c r="O33" s="42" t="s">
        <v>116</v>
      </c>
      <c r="P33" s="42" t="s">
        <v>79</v>
      </c>
      <c r="Q33" s="50" t="s">
        <v>96</v>
      </c>
    </row>
    <row r="34" spans="1:17" ht="39" customHeight="1" x14ac:dyDescent="0.25">
      <c r="A34" s="46">
        <v>25</v>
      </c>
      <c r="B34" s="47" t="s">
        <v>80</v>
      </c>
      <c r="C34" s="16" t="s">
        <v>24</v>
      </c>
      <c r="D34" s="16">
        <v>150</v>
      </c>
      <c r="E34" s="42">
        <v>466.85</v>
      </c>
      <c r="F34" s="42">
        <v>490.19</v>
      </c>
      <c r="G34" s="42">
        <v>532.21</v>
      </c>
      <c r="H34" s="42" t="s">
        <v>60</v>
      </c>
      <c r="I34" s="42">
        <f t="shared" si="28"/>
        <v>1489.25</v>
      </c>
      <c r="J34" s="29">
        <v>3</v>
      </c>
      <c r="K34" s="41">
        <f>AVERAGE(E34:G34)</f>
        <v>496.41666666666669</v>
      </c>
      <c r="L34" s="42">
        <f t="shared" si="33"/>
        <v>33.121910170359044</v>
      </c>
      <c r="M34" s="19">
        <f t="shared" si="34"/>
        <v>6.6721994635606602E-2</v>
      </c>
      <c r="N34" s="42">
        <f>K34*D34</f>
        <v>74462.5</v>
      </c>
      <c r="O34" s="42" t="s">
        <v>129</v>
      </c>
      <c r="P34" s="42" t="s">
        <v>130</v>
      </c>
      <c r="Q34" s="50" t="s">
        <v>99</v>
      </c>
    </row>
    <row r="35" spans="1:17" ht="39" customHeight="1" x14ac:dyDescent="0.25">
      <c r="A35" s="46">
        <v>26</v>
      </c>
      <c r="B35" s="47" t="s">
        <v>81</v>
      </c>
      <c r="C35" s="16" t="s">
        <v>24</v>
      </c>
      <c r="D35" s="16">
        <v>60</v>
      </c>
      <c r="E35" s="42">
        <v>305.81</v>
      </c>
      <c r="F35" s="42">
        <v>321.10000000000002</v>
      </c>
      <c r="G35" s="42">
        <v>348.62</v>
      </c>
      <c r="H35" s="42" t="s">
        <v>60</v>
      </c>
      <c r="I35" s="42">
        <f t="shared" ref="I35" si="35">SUM(E35:G35)</f>
        <v>975.53000000000009</v>
      </c>
      <c r="J35" s="29">
        <v>3</v>
      </c>
      <c r="K35" s="41">
        <f>AVERAGE(E35:G35)</f>
        <v>325.17666666666668</v>
      </c>
      <c r="L35" s="42">
        <f t="shared" ref="L35" si="36">STDEV(E35:G35)</f>
        <v>21.694202758648064</v>
      </c>
      <c r="M35" s="19">
        <f t="shared" ref="M35" si="37">STDEV(E35:G35)/AVERAGE(E35:G35)</f>
        <v>6.6715127444511385E-2</v>
      </c>
      <c r="N35" s="42">
        <f>K35*D35</f>
        <v>19510.600000000002</v>
      </c>
      <c r="O35" s="42" t="s">
        <v>131</v>
      </c>
      <c r="P35" s="42" t="s">
        <v>132</v>
      </c>
      <c r="Q35" s="50" t="s">
        <v>99</v>
      </c>
    </row>
    <row r="36" spans="1:17" ht="39" customHeight="1" x14ac:dyDescent="0.25">
      <c r="A36" s="46">
        <v>27</v>
      </c>
      <c r="B36" s="47" t="s">
        <v>82</v>
      </c>
      <c r="C36" s="16" t="s">
        <v>24</v>
      </c>
      <c r="D36" s="16">
        <v>4</v>
      </c>
      <c r="E36" s="42">
        <v>1691.47</v>
      </c>
      <c r="F36" s="42">
        <v>1776.04</v>
      </c>
      <c r="G36" s="42">
        <v>1928.28</v>
      </c>
      <c r="H36" s="42" t="s">
        <v>60</v>
      </c>
      <c r="I36" s="42">
        <f t="shared" ref="I36" si="38">SUM(E36:G36)</f>
        <v>5395.79</v>
      </c>
      <c r="J36" s="29">
        <v>3</v>
      </c>
      <c r="K36" s="41">
        <f t="shared" ref="K36" si="39">AVERAGE(E36:G36)</f>
        <v>1798.5966666666666</v>
      </c>
      <c r="L36" s="42">
        <f t="shared" ref="L36" si="40">STDEV(E36:G36)</f>
        <v>120.00561000775475</v>
      </c>
      <c r="M36" s="19">
        <f t="shared" ref="M36" si="41">STDEV(E36:G36)/AVERAGE(E36:G36)</f>
        <v>6.6721801631135433E-2</v>
      </c>
      <c r="N36" s="42">
        <f>K36*D36</f>
        <v>7194.3866666666663</v>
      </c>
      <c r="O36" s="42" t="s">
        <v>121</v>
      </c>
      <c r="P36" s="42" t="s">
        <v>79</v>
      </c>
      <c r="Q36" s="50" t="s">
        <v>97</v>
      </c>
    </row>
    <row r="37" spans="1:17" ht="39" customHeight="1" x14ac:dyDescent="0.25">
      <c r="A37" s="43">
        <v>28</v>
      </c>
      <c r="B37" s="44" t="s">
        <v>117</v>
      </c>
      <c r="C37" s="16" t="s">
        <v>24</v>
      </c>
      <c r="D37" s="16">
        <v>65</v>
      </c>
      <c r="E37" s="42">
        <v>174.86</v>
      </c>
      <c r="F37" s="42">
        <v>183.6</v>
      </c>
      <c r="G37" s="42">
        <v>199.34</v>
      </c>
      <c r="H37" s="42" t="s">
        <v>60</v>
      </c>
      <c r="I37" s="42">
        <f t="shared" ref="I37" si="42">SUM(E37:G37)</f>
        <v>557.80000000000007</v>
      </c>
      <c r="J37" s="29">
        <v>3</v>
      </c>
      <c r="K37" s="41">
        <f t="shared" ref="K37" si="43">AVERAGE(E37:G37)</f>
        <v>185.93333333333337</v>
      </c>
      <c r="L37" s="42">
        <f t="shared" ref="L37" si="44">STDEV(E37:G37)</f>
        <v>12.405681494111205</v>
      </c>
      <c r="M37" s="19">
        <f t="shared" ref="M37" si="45">STDEV(E37:G37)/AVERAGE(E37:G37)</f>
        <v>6.6721126716266774E-2</v>
      </c>
      <c r="N37" s="42">
        <f>K37*D37</f>
        <v>12085.666666666668</v>
      </c>
      <c r="O37" s="42" t="s">
        <v>118</v>
      </c>
      <c r="P37" s="42" t="s">
        <v>79</v>
      </c>
      <c r="Q37" s="50" t="s">
        <v>99</v>
      </c>
    </row>
    <row r="38" spans="1:17" ht="39" customHeight="1" x14ac:dyDescent="0.25">
      <c r="A38" s="43">
        <v>29</v>
      </c>
      <c r="B38" s="44" t="s">
        <v>93</v>
      </c>
      <c r="C38" s="16" t="s">
        <v>70</v>
      </c>
      <c r="D38" s="16">
        <v>4</v>
      </c>
      <c r="E38" s="42">
        <v>1026.25</v>
      </c>
      <c r="F38" s="42">
        <v>1077.56</v>
      </c>
      <c r="G38" s="42">
        <v>1169.93</v>
      </c>
      <c r="H38" s="42">
        <v>940.19</v>
      </c>
      <c r="I38" s="42">
        <f t="shared" ref="I38" si="46">SUM(E38:G38)</f>
        <v>3273.74</v>
      </c>
      <c r="J38" s="29">
        <v>3</v>
      </c>
      <c r="K38" s="42">
        <f t="shared" ref="K38" si="47">AVERAGE(E38:G38)</f>
        <v>1091.2466666666667</v>
      </c>
      <c r="L38" s="42">
        <f t="shared" ref="L38" si="48">STDEV(E38:G38)</f>
        <v>72.81125760027318</v>
      </c>
      <c r="M38" s="19">
        <f t="shared" ref="M38" si="49">STDEV(E38:G38)/AVERAGE(E38:G38)</f>
        <v>6.6723005736808519E-2</v>
      </c>
      <c r="N38" s="42">
        <f>K38*D38</f>
        <v>4364.9866666666667</v>
      </c>
      <c r="O38" s="42" t="s">
        <v>94</v>
      </c>
      <c r="P38" s="42" t="s">
        <v>79</v>
      </c>
      <c r="Q38" s="50" t="s">
        <v>99</v>
      </c>
    </row>
    <row r="39" spans="1:17" ht="39" customHeight="1" x14ac:dyDescent="0.25">
      <c r="A39" s="43">
        <v>30</v>
      </c>
      <c r="B39" s="44" t="s">
        <v>85</v>
      </c>
      <c r="C39" s="16" t="s">
        <v>24</v>
      </c>
      <c r="D39" s="16">
        <v>24</v>
      </c>
      <c r="E39" s="16">
        <v>485.78</v>
      </c>
      <c r="F39" s="42">
        <v>510.07</v>
      </c>
      <c r="G39" s="42">
        <v>553.79</v>
      </c>
      <c r="H39" s="41">
        <v>513.5</v>
      </c>
      <c r="I39" s="42">
        <f t="shared" ref="I39:I42" si="50">SUM(E39:G39)</f>
        <v>1549.6399999999999</v>
      </c>
      <c r="J39" s="29">
        <v>3</v>
      </c>
      <c r="K39" s="42">
        <f t="shared" ref="K39:K42" si="51">AVERAGE(E39:G39)</f>
        <v>516.54666666666662</v>
      </c>
      <c r="L39" s="42">
        <f t="shared" ref="L39:L42" si="52">STDEV(E39:G39)</f>
        <v>34.464480749509818</v>
      </c>
      <c r="M39" s="19">
        <f t="shared" ref="M39:M42" si="53">STDEV(E39:G39)/AVERAGE(E39:G39)</f>
        <v>6.6720943089059043E-2</v>
      </c>
      <c r="N39" s="42">
        <f>D39*H39</f>
        <v>12324</v>
      </c>
      <c r="O39" s="42" t="s">
        <v>83</v>
      </c>
      <c r="P39" s="42" t="s">
        <v>84</v>
      </c>
      <c r="Q39" s="50" t="s">
        <v>101</v>
      </c>
    </row>
    <row r="40" spans="1:17" ht="39" customHeight="1" x14ac:dyDescent="0.25">
      <c r="A40" s="43">
        <v>31</v>
      </c>
      <c r="B40" s="44" t="s">
        <v>91</v>
      </c>
      <c r="C40" s="16" t="s">
        <v>24</v>
      </c>
      <c r="D40" s="16">
        <v>60</v>
      </c>
      <c r="E40" s="16">
        <v>602.58000000000004</v>
      </c>
      <c r="F40" s="42">
        <v>632.71</v>
      </c>
      <c r="G40" s="42">
        <v>686.94</v>
      </c>
      <c r="H40" s="48" t="s">
        <v>60</v>
      </c>
      <c r="I40" s="42">
        <f t="shared" ref="I40" si="54">SUM(E40:G40)</f>
        <v>1922.23</v>
      </c>
      <c r="J40" s="29">
        <v>3</v>
      </c>
      <c r="K40" s="41">
        <f t="shared" ref="K40" si="55">AVERAGE(E40:G40)</f>
        <v>640.74333333333334</v>
      </c>
      <c r="L40" s="42">
        <f t="shared" ref="L40" si="56">STDEV(E40:G40)</f>
        <v>42.749891617796344</v>
      </c>
      <c r="M40" s="19">
        <f t="shared" ref="M40" si="57">STDEV(E40:G40)/AVERAGE(E40:G40)</f>
        <v>6.67192140656368E-2</v>
      </c>
      <c r="N40" s="42">
        <f t="shared" ref="N40:N47" si="58">K40*D40</f>
        <v>38444.6</v>
      </c>
      <c r="O40" s="42" t="s">
        <v>92</v>
      </c>
      <c r="P40" s="42" t="s">
        <v>79</v>
      </c>
      <c r="Q40" s="50" t="s">
        <v>99</v>
      </c>
    </row>
    <row r="41" spans="1:17" ht="39" customHeight="1" x14ac:dyDescent="0.25">
      <c r="A41" s="43">
        <v>32</v>
      </c>
      <c r="B41" s="44" t="s">
        <v>87</v>
      </c>
      <c r="C41" s="16" t="s">
        <v>24</v>
      </c>
      <c r="D41" s="16">
        <v>60</v>
      </c>
      <c r="E41" s="42">
        <v>209.82</v>
      </c>
      <c r="F41" s="42">
        <v>220.31</v>
      </c>
      <c r="G41" s="42">
        <v>239.19</v>
      </c>
      <c r="H41" s="42">
        <v>560.23</v>
      </c>
      <c r="I41" s="42">
        <f t="shared" si="50"/>
        <v>669.31999999999994</v>
      </c>
      <c r="J41" s="29">
        <v>3</v>
      </c>
      <c r="K41" s="41">
        <f t="shared" si="51"/>
        <v>223.10666666666665</v>
      </c>
      <c r="L41" s="42">
        <f t="shared" si="52"/>
        <v>14.883387831180555</v>
      </c>
      <c r="M41" s="19">
        <f t="shared" si="53"/>
        <v>6.6709740473229043E-2</v>
      </c>
      <c r="N41" s="42">
        <f t="shared" si="58"/>
        <v>13386.4</v>
      </c>
      <c r="O41" s="42" t="s">
        <v>86</v>
      </c>
      <c r="P41" s="42" t="s">
        <v>79</v>
      </c>
      <c r="Q41" s="50" t="s">
        <v>99</v>
      </c>
    </row>
    <row r="42" spans="1:17" ht="39" customHeight="1" x14ac:dyDescent="0.25">
      <c r="A42" s="43">
        <v>33</v>
      </c>
      <c r="B42" s="14" t="s">
        <v>88</v>
      </c>
      <c r="C42" s="16" t="s">
        <v>24</v>
      </c>
      <c r="D42" s="16">
        <v>444</v>
      </c>
      <c r="E42" s="42">
        <v>69.430000000000007</v>
      </c>
      <c r="F42" s="42">
        <v>72.92</v>
      </c>
      <c r="G42" s="42">
        <v>79.150000000000006</v>
      </c>
      <c r="H42" s="42" t="s">
        <v>60</v>
      </c>
      <c r="I42" s="42">
        <f t="shared" si="50"/>
        <v>221.50000000000003</v>
      </c>
      <c r="J42" s="29">
        <v>3</v>
      </c>
      <c r="K42" s="41">
        <f t="shared" si="51"/>
        <v>73.833333333333343</v>
      </c>
      <c r="L42" s="42">
        <f t="shared" si="52"/>
        <v>4.9239448954403757</v>
      </c>
      <c r="M42" s="19">
        <f t="shared" si="53"/>
        <v>6.6689998583842558E-2</v>
      </c>
      <c r="N42" s="42">
        <f t="shared" si="58"/>
        <v>32782.000000000007</v>
      </c>
      <c r="O42" s="42" t="s">
        <v>89</v>
      </c>
      <c r="P42" s="42" t="s">
        <v>90</v>
      </c>
      <c r="Q42" s="50" t="s">
        <v>95</v>
      </c>
    </row>
    <row r="43" spans="1:17" ht="39" customHeight="1" x14ac:dyDescent="0.25">
      <c r="A43" s="43">
        <v>34</v>
      </c>
      <c r="B43" s="14" t="s">
        <v>113</v>
      </c>
      <c r="C43" s="16" t="s">
        <v>70</v>
      </c>
      <c r="D43" s="16">
        <v>70</v>
      </c>
      <c r="E43" s="42">
        <v>1247.3399999999999</v>
      </c>
      <c r="F43" s="42">
        <v>1309.71</v>
      </c>
      <c r="G43" s="42">
        <v>1421.97</v>
      </c>
      <c r="H43" s="48">
        <v>1525.47</v>
      </c>
      <c r="I43" s="42">
        <f t="shared" ref="I43" si="59">SUM(E43:G43)</f>
        <v>3979.0200000000004</v>
      </c>
      <c r="J43" s="29">
        <v>3</v>
      </c>
      <c r="K43" s="41">
        <f t="shared" ref="K43" si="60">AVERAGE(E43:G43)</f>
        <v>1326.3400000000001</v>
      </c>
      <c r="L43" s="42">
        <f t="shared" ref="L43" si="61">STDEV(E43:G43)</f>
        <v>88.494784592087726</v>
      </c>
      <c r="M43" s="19">
        <f t="shared" ref="M43" si="62">STDEV(E43:G43)/AVERAGE(E43:G43)</f>
        <v>6.6721040300441598E-2</v>
      </c>
      <c r="N43" s="42">
        <f t="shared" si="58"/>
        <v>92843.800000000017</v>
      </c>
      <c r="O43" s="42" t="s">
        <v>114</v>
      </c>
      <c r="P43" s="42" t="s">
        <v>79</v>
      </c>
      <c r="Q43" s="50" t="s">
        <v>99</v>
      </c>
    </row>
    <row r="44" spans="1:17" ht="39" customHeight="1" x14ac:dyDescent="0.25">
      <c r="A44" s="43">
        <v>35</v>
      </c>
      <c r="B44" s="14" t="s">
        <v>108</v>
      </c>
      <c r="C44" s="16" t="s">
        <v>24</v>
      </c>
      <c r="D44" s="16">
        <v>70</v>
      </c>
      <c r="E44" s="42">
        <v>139.33000000000001</v>
      </c>
      <c r="F44" s="42">
        <v>146.30000000000001</v>
      </c>
      <c r="G44" s="42">
        <v>158.84</v>
      </c>
      <c r="H44" s="42">
        <v>235.65</v>
      </c>
      <c r="I44" s="42">
        <f t="shared" ref="I44" si="63">SUM(E44:G44)</f>
        <v>444.47</v>
      </c>
      <c r="J44" s="29">
        <v>3</v>
      </c>
      <c r="K44" s="41">
        <f t="shared" ref="K44" si="64">AVERAGE(E44:G44)</f>
        <v>148.15666666666667</v>
      </c>
      <c r="L44" s="42">
        <f t="shared" ref="L44" si="65">STDEV(E44:G44)</f>
        <v>9.8866290176851095</v>
      </c>
      <c r="M44" s="19">
        <f t="shared" ref="M44" si="66">STDEV(E44:G44)/AVERAGE(E44:G44)</f>
        <v>6.6730908842116063E-2</v>
      </c>
      <c r="N44" s="42">
        <f t="shared" si="58"/>
        <v>10370.966666666667</v>
      </c>
      <c r="O44" s="42" t="s">
        <v>109</v>
      </c>
      <c r="P44" s="42" t="s">
        <v>79</v>
      </c>
      <c r="Q44" s="50" t="s">
        <v>96</v>
      </c>
    </row>
    <row r="45" spans="1:17" ht="39" customHeight="1" x14ac:dyDescent="0.25">
      <c r="A45" s="43">
        <v>36</v>
      </c>
      <c r="B45" s="14" t="s">
        <v>104</v>
      </c>
      <c r="C45" s="16" t="s">
        <v>105</v>
      </c>
      <c r="D45" s="16">
        <v>90</v>
      </c>
      <c r="E45" s="42">
        <v>151.69999999999999</v>
      </c>
      <c r="F45" s="42">
        <v>159.29</v>
      </c>
      <c r="G45" s="42">
        <v>172.94</v>
      </c>
      <c r="H45" s="42">
        <v>199.1</v>
      </c>
      <c r="I45" s="42">
        <f t="shared" ref="I45:I46" si="67">SUM(E45:G45)</f>
        <v>483.93</v>
      </c>
      <c r="J45" s="29">
        <v>3</v>
      </c>
      <c r="K45" s="41">
        <f t="shared" ref="K45:K46" si="68">AVERAGE(E45:G45)</f>
        <v>161.31</v>
      </c>
      <c r="L45" s="42">
        <f t="shared" ref="L45:L46" si="69">STDEV(E45:G45)</f>
        <v>10.763117578099763</v>
      </c>
      <c r="M45" s="19">
        <f t="shared" ref="M45:M46" si="70">STDEV(E45:G45)/AVERAGE(E45:G45)</f>
        <v>6.6723188755190399E-2</v>
      </c>
      <c r="N45" s="42">
        <f t="shared" si="58"/>
        <v>14517.9</v>
      </c>
      <c r="O45" s="42" t="s">
        <v>106</v>
      </c>
      <c r="P45" s="42" t="s">
        <v>107</v>
      </c>
      <c r="Q45" s="50" t="s">
        <v>95</v>
      </c>
    </row>
    <row r="46" spans="1:17" ht="39" customHeight="1" x14ac:dyDescent="0.25">
      <c r="A46" s="43">
        <v>37</v>
      </c>
      <c r="B46" s="14" t="s">
        <v>110</v>
      </c>
      <c r="C46" s="16" t="s">
        <v>24</v>
      </c>
      <c r="D46" s="16">
        <v>45</v>
      </c>
      <c r="E46" s="42">
        <v>857.86</v>
      </c>
      <c r="F46" s="42">
        <v>900.75</v>
      </c>
      <c r="G46" s="42">
        <v>977.96</v>
      </c>
      <c r="H46" s="41">
        <v>764.39</v>
      </c>
      <c r="I46" s="42">
        <f t="shared" si="67"/>
        <v>2736.57</v>
      </c>
      <c r="J46" s="29">
        <v>3</v>
      </c>
      <c r="K46" s="42">
        <f t="shared" si="68"/>
        <v>912.19</v>
      </c>
      <c r="L46" s="42">
        <f t="shared" si="69"/>
        <v>60.861791790909358</v>
      </c>
      <c r="M46" s="19">
        <f t="shared" si="70"/>
        <v>6.6720520714883255E-2</v>
      </c>
      <c r="N46" s="42">
        <f t="shared" si="58"/>
        <v>41048.550000000003</v>
      </c>
      <c r="O46" s="42" t="s">
        <v>111</v>
      </c>
      <c r="P46" s="42" t="s">
        <v>112</v>
      </c>
      <c r="Q46" s="50" t="s">
        <v>96</v>
      </c>
    </row>
    <row r="47" spans="1:17" ht="39" customHeight="1" x14ac:dyDescent="0.25">
      <c r="A47" s="43">
        <v>39</v>
      </c>
      <c r="B47" s="14" t="s">
        <v>102</v>
      </c>
      <c r="C47" s="16" t="s">
        <v>24</v>
      </c>
      <c r="D47" s="16">
        <v>120</v>
      </c>
      <c r="E47" s="42">
        <v>383.65</v>
      </c>
      <c r="F47" s="42">
        <v>402.83</v>
      </c>
      <c r="G47" s="42">
        <v>437.36</v>
      </c>
      <c r="H47" s="41">
        <v>381.96</v>
      </c>
      <c r="I47" s="42">
        <f t="shared" ref="I47" si="71">SUM(E47:G47)</f>
        <v>1223.8400000000001</v>
      </c>
      <c r="J47" s="29">
        <v>3</v>
      </c>
      <c r="K47" s="42">
        <f t="shared" ref="K47" si="72">AVERAGE(E47:G47)</f>
        <v>407.94666666666672</v>
      </c>
      <c r="L47" s="42">
        <f t="shared" ref="L47" si="73">STDEV(E47:G47)</f>
        <v>27.218123251490621</v>
      </c>
      <c r="M47" s="19">
        <f t="shared" ref="M47" si="74">STDEV(E47:G47)/AVERAGE(E47:G47)</f>
        <v>6.6719807944234419E-2</v>
      </c>
      <c r="N47" s="42">
        <f t="shared" si="58"/>
        <v>48953.600000000006</v>
      </c>
      <c r="O47" s="42" t="s">
        <v>103</v>
      </c>
      <c r="P47" s="42" t="s">
        <v>50</v>
      </c>
      <c r="Q47" s="50" t="s">
        <v>97</v>
      </c>
    </row>
    <row r="48" spans="1:17" ht="39" customHeight="1" x14ac:dyDescent="0.25">
      <c r="A48" s="13"/>
      <c r="B48" s="34"/>
      <c r="C48" s="35"/>
      <c r="D48" s="35"/>
      <c r="E48" s="36"/>
      <c r="F48" s="36"/>
      <c r="G48" s="36"/>
      <c r="H48" s="36"/>
      <c r="I48" s="36"/>
      <c r="J48" s="37"/>
      <c r="K48" s="36"/>
      <c r="L48" s="36"/>
      <c r="M48" s="38"/>
      <c r="N48" s="40"/>
      <c r="O48" s="39"/>
      <c r="P48" s="39"/>
    </row>
    <row r="49" spans="1:16" ht="39" customHeight="1" x14ac:dyDescent="0.25">
      <c r="A49" s="13"/>
      <c r="B49" s="34"/>
      <c r="C49" s="35"/>
      <c r="D49" s="35"/>
      <c r="E49" s="36"/>
      <c r="F49" s="36"/>
      <c r="G49" s="36"/>
      <c r="H49" s="36"/>
      <c r="I49" s="36"/>
      <c r="J49" s="37"/>
      <c r="K49" s="36"/>
      <c r="L49" s="36"/>
      <c r="M49" s="38"/>
      <c r="N49" s="40"/>
      <c r="O49" s="39"/>
      <c r="P49" s="39"/>
    </row>
    <row r="50" spans="1:16" ht="39" customHeight="1" x14ac:dyDescent="0.25">
      <c r="A50" s="13"/>
      <c r="B50" s="34"/>
      <c r="C50" s="35"/>
      <c r="D50" s="35"/>
      <c r="E50" s="36"/>
      <c r="F50" s="36"/>
      <c r="G50" s="36"/>
      <c r="H50" s="36"/>
      <c r="I50" s="36"/>
      <c r="J50" s="37"/>
      <c r="K50" s="36"/>
      <c r="L50" s="36"/>
      <c r="M50" s="38"/>
      <c r="N50" s="40"/>
      <c r="O50" s="39"/>
      <c r="P50" s="39"/>
    </row>
    <row r="51" spans="1:16" ht="39" customHeight="1" x14ac:dyDescent="0.25">
      <c r="A51" s="13"/>
      <c r="B51" s="34"/>
      <c r="C51" s="35"/>
      <c r="D51" s="35"/>
      <c r="E51" s="36"/>
      <c r="F51" s="36"/>
      <c r="G51" s="36"/>
      <c r="H51" s="36"/>
      <c r="I51" s="36"/>
      <c r="J51" s="37"/>
      <c r="K51" s="36"/>
      <c r="L51" s="36"/>
      <c r="M51" s="38"/>
      <c r="N51" s="40"/>
      <c r="O51" s="39"/>
      <c r="P51" s="39"/>
    </row>
    <row r="52" spans="1:16" ht="39" customHeight="1" x14ac:dyDescent="0.25">
      <c r="A52" s="13"/>
      <c r="B52" s="34"/>
      <c r="C52" s="35"/>
      <c r="D52" s="35"/>
      <c r="E52" s="36"/>
      <c r="F52" s="36"/>
      <c r="G52" s="36"/>
      <c r="H52" s="36"/>
      <c r="I52" s="36"/>
      <c r="J52" s="37"/>
      <c r="K52" s="36"/>
      <c r="L52" s="36"/>
      <c r="M52" s="38"/>
      <c r="N52" s="40"/>
      <c r="O52" s="39"/>
      <c r="P52" s="39"/>
    </row>
    <row r="53" spans="1:16" ht="39" customHeight="1" x14ac:dyDescent="0.25">
      <c r="A53" s="13"/>
      <c r="B53" s="34"/>
      <c r="C53" s="35"/>
      <c r="D53" s="35"/>
      <c r="E53" s="36"/>
      <c r="F53" s="36"/>
      <c r="G53" s="36"/>
      <c r="H53" s="36"/>
      <c r="I53" s="36"/>
      <c r="J53" s="37"/>
      <c r="K53" s="36"/>
      <c r="L53" s="36"/>
      <c r="M53" s="38"/>
      <c r="N53" s="40"/>
      <c r="O53" s="39"/>
      <c r="P53" s="39"/>
    </row>
    <row r="54" spans="1:16" ht="39" customHeight="1" x14ac:dyDescent="0.25">
      <c r="A54" s="13"/>
      <c r="B54" s="34"/>
      <c r="C54" s="35"/>
      <c r="D54" s="35"/>
      <c r="E54" s="36"/>
      <c r="F54" s="36"/>
      <c r="G54" s="36"/>
      <c r="H54" s="36"/>
      <c r="I54" s="36"/>
      <c r="J54" s="37"/>
      <c r="K54" s="36"/>
      <c r="L54" s="36"/>
      <c r="M54" s="38"/>
      <c r="N54" s="40"/>
      <c r="O54" s="39"/>
      <c r="P54" s="39"/>
    </row>
    <row r="55" spans="1:16" ht="39" customHeight="1" x14ac:dyDescent="0.25">
      <c r="A55" s="13"/>
      <c r="B55" s="34"/>
      <c r="C55" s="35"/>
      <c r="D55" s="35"/>
      <c r="E55" s="36"/>
      <c r="F55" s="36"/>
      <c r="G55" s="36"/>
      <c r="H55" s="36"/>
      <c r="I55" s="36"/>
      <c r="J55" s="37"/>
      <c r="K55" s="36"/>
      <c r="L55" s="36"/>
      <c r="M55" s="38"/>
      <c r="N55" s="40"/>
      <c r="O55" s="39"/>
      <c r="P55" s="39"/>
    </row>
    <row r="56" spans="1:16" ht="39" customHeight="1" x14ac:dyDescent="0.25">
      <c r="A56" s="13"/>
      <c r="B56" s="34"/>
      <c r="C56" s="35"/>
      <c r="D56" s="35"/>
      <c r="E56" s="36"/>
      <c r="F56" s="36"/>
      <c r="G56" s="36"/>
      <c r="H56" s="36"/>
      <c r="I56" s="36"/>
      <c r="J56" s="37"/>
      <c r="K56" s="36"/>
      <c r="L56" s="36"/>
      <c r="M56" s="38"/>
      <c r="N56" s="40"/>
      <c r="O56" s="39"/>
      <c r="P56" s="39"/>
    </row>
    <row r="57" spans="1:16" ht="39" customHeight="1" x14ac:dyDescent="0.25">
      <c r="A57" s="13"/>
      <c r="B57" s="34"/>
      <c r="C57" s="35"/>
      <c r="D57" s="35"/>
      <c r="E57" s="36"/>
      <c r="F57" s="36"/>
      <c r="G57" s="36"/>
      <c r="H57" s="36"/>
      <c r="I57" s="36"/>
      <c r="J57" s="37"/>
      <c r="K57" s="36"/>
      <c r="L57" s="36"/>
      <c r="M57" s="38"/>
      <c r="N57" s="40"/>
      <c r="O57" s="39"/>
      <c r="P57" s="39"/>
    </row>
    <row r="58" spans="1:16" ht="17.25" customHeight="1" x14ac:dyDescent="0.25">
      <c r="A58" s="82" t="s">
        <v>8</v>
      </c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20"/>
      <c r="M58" s="21"/>
      <c r="N58" s="22">
        <f>SUM(N10:N57)</f>
        <v>1414510.666666667</v>
      </c>
    </row>
    <row r="59" spans="1:16" ht="15" customHeight="1" x14ac:dyDescent="0.25">
      <c r="A59" s="2"/>
      <c r="B59" s="1"/>
      <c r="C59" s="4"/>
      <c r="D59" s="4"/>
      <c r="E59" s="4"/>
      <c r="F59" s="4"/>
      <c r="G59" s="4"/>
      <c r="H59" s="4"/>
      <c r="I59" s="4"/>
      <c r="J59" s="4"/>
      <c r="K59" s="4"/>
      <c r="L59" s="4"/>
      <c r="M59" s="5"/>
      <c r="N59" s="4"/>
    </row>
    <row r="60" spans="1:16" ht="15.75" customHeight="1" x14ac:dyDescent="0.25">
      <c r="B60" s="75"/>
      <c r="C60" s="76"/>
      <c r="D60" s="76"/>
      <c r="E60" s="76"/>
      <c r="F60" s="76"/>
      <c r="G60" s="76"/>
      <c r="H60" s="76"/>
      <c r="I60" s="76"/>
      <c r="J60" s="76"/>
      <c r="K60" s="76"/>
      <c r="L60" s="76"/>
      <c r="M60" s="76"/>
      <c r="N60" s="76"/>
    </row>
    <row r="61" spans="1:16" ht="19.5" customHeight="1" x14ac:dyDescent="0.25">
      <c r="B61" s="30"/>
      <c r="C61" s="26"/>
      <c r="D61" s="73"/>
      <c r="E61" s="74"/>
      <c r="F61" s="26"/>
      <c r="G61" s="1"/>
      <c r="H61" s="1"/>
      <c r="I61" s="1"/>
      <c r="J61" s="1"/>
      <c r="K61" s="1"/>
      <c r="L61" s="1"/>
      <c r="N61" s="1"/>
    </row>
    <row r="62" spans="1:16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N62" s="1"/>
    </row>
    <row r="63" spans="1:16" x14ac:dyDescent="0.25">
      <c r="B63" s="1"/>
      <c r="C63" s="1"/>
      <c r="D63" s="33"/>
      <c r="E63" s="33"/>
      <c r="F63" s="33"/>
      <c r="G63" s="33"/>
      <c r="H63" s="33"/>
      <c r="I63" s="1"/>
      <c r="J63" s="1"/>
      <c r="K63" s="1"/>
      <c r="L63" s="1"/>
      <c r="N63" s="1"/>
    </row>
    <row r="64" spans="1:16" x14ac:dyDescent="0.25">
      <c r="B64" s="1"/>
      <c r="C64" s="1"/>
      <c r="D64" s="33"/>
      <c r="E64" s="33"/>
      <c r="F64" s="33"/>
      <c r="G64" s="33"/>
      <c r="H64" s="33"/>
      <c r="I64" s="1"/>
      <c r="J64" s="1"/>
      <c r="K64" s="1"/>
      <c r="L64" s="1"/>
      <c r="N64" s="1"/>
    </row>
    <row r="65" spans="2:14" x14ac:dyDescent="0.25">
      <c r="B65" s="1"/>
      <c r="C65" s="1"/>
      <c r="D65" s="33"/>
      <c r="E65" s="33"/>
      <c r="F65" s="33"/>
      <c r="G65" s="33"/>
      <c r="H65" s="33"/>
      <c r="I65" s="1"/>
      <c r="J65" s="1"/>
      <c r="K65" s="1"/>
      <c r="L65" s="1"/>
      <c r="N65" s="1"/>
    </row>
    <row r="66" spans="2:14" x14ac:dyDescent="0.25">
      <c r="B66" s="1"/>
      <c r="C66" s="1"/>
      <c r="D66" s="33"/>
      <c r="E66" s="33"/>
      <c r="F66" s="33"/>
      <c r="G66" s="33"/>
      <c r="H66" s="33"/>
      <c r="I66" s="1"/>
      <c r="J66" s="1"/>
      <c r="K66" s="1"/>
      <c r="L66" s="1"/>
      <c r="N66" s="1"/>
    </row>
    <row r="67" spans="2:14" x14ac:dyDescent="0.25">
      <c r="B67" s="1"/>
      <c r="C67" s="1"/>
      <c r="D67" s="33"/>
      <c r="E67" s="33"/>
      <c r="F67" s="33"/>
      <c r="G67" s="33"/>
      <c r="H67" s="33"/>
      <c r="I67" s="1"/>
      <c r="J67" s="1"/>
      <c r="K67" s="1"/>
      <c r="L67" s="1"/>
      <c r="N67" s="1"/>
    </row>
    <row r="68" spans="2:14" x14ac:dyDescent="0.25">
      <c r="B68" s="1"/>
      <c r="C68" s="1"/>
      <c r="D68" s="33"/>
      <c r="E68" s="33"/>
      <c r="F68" s="33"/>
      <c r="G68" s="33"/>
      <c r="H68" s="33"/>
      <c r="I68" s="1"/>
      <c r="J68" s="1"/>
      <c r="K68" s="1"/>
      <c r="L68" s="1"/>
      <c r="N68" s="1"/>
    </row>
    <row r="69" spans="2:14" x14ac:dyDescent="0.25">
      <c r="B69" s="1"/>
      <c r="C69" s="1"/>
      <c r="D69" s="33"/>
      <c r="E69" s="33"/>
      <c r="F69" s="33"/>
      <c r="G69" s="33"/>
      <c r="H69" s="33"/>
      <c r="I69" s="1"/>
      <c r="J69" s="1"/>
      <c r="K69" s="1"/>
      <c r="L69" s="1"/>
      <c r="N69" s="1"/>
    </row>
    <row r="70" spans="2:14" x14ac:dyDescent="0.25">
      <c r="B70" s="1"/>
      <c r="C70" s="1"/>
      <c r="D70" s="33"/>
      <c r="E70" s="33"/>
      <c r="F70" s="33"/>
      <c r="G70" s="33"/>
      <c r="H70" s="33"/>
      <c r="I70" s="1"/>
      <c r="J70" s="1"/>
      <c r="K70" s="1"/>
      <c r="L70" s="1"/>
      <c r="N70" s="1"/>
    </row>
    <row r="71" spans="2:14" x14ac:dyDescent="0.25">
      <c r="B71" s="1"/>
      <c r="C71" s="1"/>
      <c r="D71" s="33"/>
      <c r="E71" s="33"/>
      <c r="F71" s="33"/>
      <c r="G71" s="33"/>
      <c r="H71" s="33"/>
      <c r="I71" s="1"/>
      <c r="J71" s="1"/>
      <c r="K71" s="1"/>
      <c r="L71" s="1"/>
      <c r="N71" s="1"/>
    </row>
    <row r="72" spans="2:14" x14ac:dyDescent="0.25">
      <c r="B72" s="1"/>
      <c r="C72" s="1"/>
      <c r="D72" s="33"/>
      <c r="E72" s="33"/>
      <c r="F72" s="33"/>
      <c r="G72" s="33"/>
      <c r="H72" s="33"/>
      <c r="I72" s="1"/>
      <c r="J72" s="1"/>
      <c r="K72" s="1"/>
      <c r="L72" s="1"/>
      <c r="N72" s="1"/>
    </row>
    <row r="73" spans="2:14" x14ac:dyDescent="0.25">
      <c r="B73" s="1"/>
      <c r="C73" s="1"/>
      <c r="D73" s="33"/>
      <c r="E73" s="33"/>
      <c r="F73" s="33"/>
      <c r="G73" s="33"/>
      <c r="H73" s="33"/>
      <c r="I73" s="1"/>
      <c r="J73" s="1"/>
      <c r="K73" s="1"/>
      <c r="L73" s="1"/>
      <c r="N73" s="1"/>
    </row>
    <row r="74" spans="2:14" x14ac:dyDescent="0.25">
      <c r="B74" s="1"/>
      <c r="C74" s="1"/>
      <c r="D74" s="33"/>
      <c r="E74" s="33"/>
      <c r="F74" s="33"/>
      <c r="G74" s="33"/>
      <c r="H74" s="33"/>
      <c r="I74" s="1"/>
      <c r="J74" s="1"/>
      <c r="K74" s="1"/>
      <c r="L74" s="1"/>
      <c r="N74" s="1"/>
    </row>
    <row r="75" spans="2:14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N75" s="1"/>
    </row>
    <row r="76" spans="2:14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N76" s="1"/>
    </row>
  </sheetData>
  <mergeCells count="16">
    <mergeCell ref="D61:E61"/>
    <mergeCell ref="B60:N60"/>
    <mergeCell ref="I1:N1"/>
    <mergeCell ref="C5:N5"/>
    <mergeCell ref="A5:B5"/>
    <mergeCell ref="A4:B4"/>
    <mergeCell ref="C4:N4"/>
    <mergeCell ref="K7:M7"/>
    <mergeCell ref="A58:K58"/>
    <mergeCell ref="A3:N3"/>
    <mergeCell ref="A7:A8"/>
    <mergeCell ref="B7:B8"/>
    <mergeCell ref="C7:C8"/>
    <mergeCell ref="D7:D8"/>
    <mergeCell ref="E7:I7"/>
    <mergeCell ref="J7:J8"/>
  </mergeCells>
  <pageMargins left="0.25" right="0.25" top="0.75" bottom="0.75" header="0.3" footer="0.3"/>
  <pageSetup paperSize="9" scale="63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1"/>
  <sheetViews>
    <sheetView tabSelected="1" zoomScale="80" zoomScaleNormal="80" workbookViewId="0">
      <selection activeCell="K14" sqref="K14"/>
    </sheetView>
  </sheetViews>
  <sheetFormatPr defaultRowHeight="15" x14ac:dyDescent="0.25"/>
  <cols>
    <col min="1" max="1" width="3.5703125" style="23" customWidth="1"/>
    <col min="2" max="2" width="34.28515625" customWidth="1"/>
    <col min="3" max="3" width="9.85546875" customWidth="1"/>
    <col min="4" max="4" width="8.42578125" customWidth="1"/>
    <col min="5" max="6" width="11.42578125" customWidth="1"/>
    <col min="7" max="7" width="11.7109375" customWidth="1"/>
    <col min="8" max="8" width="11.85546875" customWidth="1"/>
    <col min="9" max="9" width="10" customWidth="1"/>
    <col min="10" max="10" width="11" customWidth="1"/>
    <col min="11" max="11" width="13.140625" customWidth="1"/>
    <col min="12" max="12" width="13" style="24" customWidth="1"/>
    <col min="13" max="13" width="19.7109375" customWidth="1"/>
    <col min="14" max="14" width="18.140625" customWidth="1"/>
    <col min="15" max="15" width="42.5703125" customWidth="1"/>
    <col min="16" max="16" width="16.7109375" customWidth="1"/>
    <col min="247" max="247" width="3.5703125" customWidth="1"/>
    <col min="248" max="248" width="17.42578125" customWidth="1"/>
    <col min="249" max="249" width="11.7109375" customWidth="1"/>
    <col min="250" max="250" width="12.140625" customWidth="1"/>
    <col min="251" max="251" width="11.5703125" customWidth="1"/>
    <col min="252" max="252" width="10.140625" customWidth="1"/>
    <col min="253" max="253" width="8.85546875" customWidth="1"/>
    <col min="254" max="255" width="8.42578125" customWidth="1"/>
    <col min="256" max="256" width="10" customWidth="1"/>
    <col min="257" max="257" width="11" customWidth="1"/>
    <col min="258" max="258" width="13.140625" customWidth="1"/>
    <col min="259" max="259" width="11.28515625" customWidth="1"/>
    <col min="260" max="260" width="15.7109375" customWidth="1"/>
    <col min="503" max="503" width="3.5703125" customWidth="1"/>
    <col min="504" max="504" width="17.42578125" customWidth="1"/>
    <col min="505" max="505" width="11.7109375" customWidth="1"/>
    <col min="506" max="506" width="12.140625" customWidth="1"/>
    <col min="507" max="507" width="11.5703125" customWidth="1"/>
    <col min="508" max="508" width="10.140625" customWidth="1"/>
    <col min="509" max="509" width="8.85546875" customWidth="1"/>
    <col min="510" max="511" width="8.42578125" customWidth="1"/>
    <col min="512" max="512" width="10" customWidth="1"/>
    <col min="513" max="513" width="11" customWidth="1"/>
    <col min="514" max="514" width="13.140625" customWidth="1"/>
    <col min="515" max="515" width="11.28515625" customWidth="1"/>
    <col min="516" max="516" width="15.7109375" customWidth="1"/>
    <col min="759" max="759" width="3.5703125" customWidth="1"/>
    <col min="760" max="760" width="17.42578125" customWidth="1"/>
    <col min="761" max="761" width="11.7109375" customWidth="1"/>
    <col min="762" max="762" width="12.140625" customWidth="1"/>
    <col min="763" max="763" width="11.5703125" customWidth="1"/>
    <col min="764" max="764" width="10.140625" customWidth="1"/>
    <col min="765" max="765" width="8.85546875" customWidth="1"/>
    <col min="766" max="767" width="8.42578125" customWidth="1"/>
    <col min="768" max="768" width="10" customWidth="1"/>
    <col min="769" max="769" width="11" customWidth="1"/>
    <col min="770" max="770" width="13.140625" customWidth="1"/>
    <col min="771" max="771" width="11.28515625" customWidth="1"/>
    <col min="772" max="772" width="15.7109375" customWidth="1"/>
    <col min="1015" max="1015" width="3.5703125" customWidth="1"/>
    <col min="1016" max="1016" width="17.42578125" customWidth="1"/>
    <col min="1017" max="1017" width="11.7109375" customWidth="1"/>
    <col min="1018" max="1018" width="12.140625" customWidth="1"/>
    <col min="1019" max="1019" width="11.5703125" customWidth="1"/>
    <col min="1020" max="1020" width="10.140625" customWidth="1"/>
    <col min="1021" max="1021" width="8.85546875" customWidth="1"/>
    <col min="1022" max="1023" width="8.42578125" customWidth="1"/>
    <col min="1024" max="1024" width="10" customWidth="1"/>
    <col min="1025" max="1025" width="11" customWidth="1"/>
    <col min="1026" max="1026" width="13.140625" customWidth="1"/>
    <col min="1027" max="1027" width="11.28515625" customWidth="1"/>
    <col min="1028" max="1028" width="15.7109375" customWidth="1"/>
    <col min="1271" max="1271" width="3.5703125" customWidth="1"/>
    <col min="1272" max="1272" width="17.42578125" customWidth="1"/>
    <col min="1273" max="1273" width="11.7109375" customWidth="1"/>
    <col min="1274" max="1274" width="12.140625" customWidth="1"/>
    <col min="1275" max="1275" width="11.5703125" customWidth="1"/>
    <col min="1276" max="1276" width="10.140625" customWidth="1"/>
    <col min="1277" max="1277" width="8.85546875" customWidth="1"/>
    <col min="1278" max="1279" width="8.42578125" customWidth="1"/>
    <col min="1280" max="1280" width="10" customWidth="1"/>
    <col min="1281" max="1281" width="11" customWidth="1"/>
    <col min="1282" max="1282" width="13.140625" customWidth="1"/>
    <col min="1283" max="1283" width="11.28515625" customWidth="1"/>
    <col min="1284" max="1284" width="15.7109375" customWidth="1"/>
    <col min="1527" max="1527" width="3.5703125" customWidth="1"/>
    <col min="1528" max="1528" width="17.42578125" customWidth="1"/>
    <col min="1529" max="1529" width="11.7109375" customWidth="1"/>
    <col min="1530" max="1530" width="12.140625" customWidth="1"/>
    <col min="1531" max="1531" width="11.5703125" customWidth="1"/>
    <col min="1532" max="1532" width="10.140625" customWidth="1"/>
    <col min="1533" max="1533" width="8.85546875" customWidth="1"/>
    <col min="1534" max="1535" width="8.42578125" customWidth="1"/>
    <col min="1536" max="1536" width="10" customWidth="1"/>
    <col min="1537" max="1537" width="11" customWidth="1"/>
    <col min="1538" max="1538" width="13.140625" customWidth="1"/>
    <col min="1539" max="1539" width="11.28515625" customWidth="1"/>
    <col min="1540" max="1540" width="15.7109375" customWidth="1"/>
    <col min="1783" max="1783" width="3.5703125" customWidth="1"/>
    <col min="1784" max="1784" width="17.42578125" customWidth="1"/>
    <col min="1785" max="1785" width="11.7109375" customWidth="1"/>
    <col min="1786" max="1786" width="12.140625" customWidth="1"/>
    <col min="1787" max="1787" width="11.5703125" customWidth="1"/>
    <col min="1788" max="1788" width="10.140625" customWidth="1"/>
    <col min="1789" max="1789" width="8.85546875" customWidth="1"/>
    <col min="1790" max="1791" width="8.42578125" customWidth="1"/>
    <col min="1792" max="1792" width="10" customWidth="1"/>
    <col min="1793" max="1793" width="11" customWidth="1"/>
    <col min="1794" max="1794" width="13.140625" customWidth="1"/>
    <col min="1795" max="1795" width="11.28515625" customWidth="1"/>
    <col min="1796" max="1796" width="15.7109375" customWidth="1"/>
    <col min="2039" max="2039" width="3.5703125" customWidth="1"/>
    <col min="2040" max="2040" width="17.42578125" customWidth="1"/>
    <col min="2041" max="2041" width="11.7109375" customWidth="1"/>
    <col min="2042" max="2042" width="12.140625" customWidth="1"/>
    <col min="2043" max="2043" width="11.5703125" customWidth="1"/>
    <col min="2044" max="2044" width="10.140625" customWidth="1"/>
    <col min="2045" max="2045" width="8.85546875" customWidth="1"/>
    <col min="2046" max="2047" width="8.42578125" customWidth="1"/>
    <col min="2048" max="2048" width="10" customWidth="1"/>
    <col min="2049" max="2049" width="11" customWidth="1"/>
    <col min="2050" max="2050" width="13.140625" customWidth="1"/>
    <col min="2051" max="2051" width="11.28515625" customWidth="1"/>
    <col min="2052" max="2052" width="15.7109375" customWidth="1"/>
    <col min="2295" max="2295" width="3.5703125" customWidth="1"/>
    <col min="2296" max="2296" width="17.42578125" customWidth="1"/>
    <col min="2297" max="2297" width="11.7109375" customWidth="1"/>
    <col min="2298" max="2298" width="12.140625" customWidth="1"/>
    <col min="2299" max="2299" width="11.5703125" customWidth="1"/>
    <col min="2300" max="2300" width="10.140625" customWidth="1"/>
    <col min="2301" max="2301" width="8.85546875" customWidth="1"/>
    <col min="2302" max="2303" width="8.42578125" customWidth="1"/>
    <col min="2304" max="2304" width="10" customWidth="1"/>
    <col min="2305" max="2305" width="11" customWidth="1"/>
    <col min="2306" max="2306" width="13.140625" customWidth="1"/>
    <col min="2307" max="2307" width="11.28515625" customWidth="1"/>
    <col min="2308" max="2308" width="15.7109375" customWidth="1"/>
    <col min="2551" max="2551" width="3.5703125" customWidth="1"/>
    <col min="2552" max="2552" width="17.42578125" customWidth="1"/>
    <col min="2553" max="2553" width="11.7109375" customWidth="1"/>
    <col min="2554" max="2554" width="12.140625" customWidth="1"/>
    <col min="2555" max="2555" width="11.5703125" customWidth="1"/>
    <col min="2556" max="2556" width="10.140625" customWidth="1"/>
    <col min="2557" max="2557" width="8.85546875" customWidth="1"/>
    <col min="2558" max="2559" width="8.42578125" customWidth="1"/>
    <col min="2560" max="2560" width="10" customWidth="1"/>
    <col min="2561" max="2561" width="11" customWidth="1"/>
    <col min="2562" max="2562" width="13.140625" customWidth="1"/>
    <col min="2563" max="2563" width="11.28515625" customWidth="1"/>
    <col min="2564" max="2564" width="15.7109375" customWidth="1"/>
    <col min="2807" max="2807" width="3.5703125" customWidth="1"/>
    <col min="2808" max="2808" width="17.42578125" customWidth="1"/>
    <col min="2809" max="2809" width="11.7109375" customWidth="1"/>
    <col min="2810" max="2810" width="12.140625" customWidth="1"/>
    <col min="2811" max="2811" width="11.5703125" customWidth="1"/>
    <col min="2812" max="2812" width="10.140625" customWidth="1"/>
    <col min="2813" max="2813" width="8.85546875" customWidth="1"/>
    <col min="2814" max="2815" width="8.42578125" customWidth="1"/>
    <col min="2816" max="2816" width="10" customWidth="1"/>
    <col min="2817" max="2817" width="11" customWidth="1"/>
    <col min="2818" max="2818" width="13.140625" customWidth="1"/>
    <col min="2819" max="2819" width="11.28515625" customWidth="1"/>
    <col min="2820" max="2820" width="15.7109375" customWidth="1"/>
    <col min="3063" max="3063" width="3.5703125" customWidth="1"/>
    <col min="3064" max="3064" width="17.42578125" customWidth="1"/>
    <col min="3065" max="3065" width="11.7109375" customWidth="1"/>
    <col min="3066" max="3066" width="12.140625" customWidth="1"/>
    <col min="3067" max="3067" width="11.5703125" customWidth="1"/>
    <col min="3068" max="3068" width="10.140625" customWidth="1"/>
    <col min="3069" max="3069" width="8.85546875" customWidth="1"/>
    <col min="3070" max="3071" width="8.42578125" customWidth="1"/>
    <col min="3072" max="3072" width="10" customWidth="1"/>
    <col min="3073" max="3073" width="11" customWidth="1"/>
    <col min="3074" max="3074" width="13.140625" customWidth="1"/>
    <col min="3075" max="3075" width="11.28515625" customWidth="1"/>
    <col min="3076" max="3076" width="15.7109375" customWidth="1"/>
    <col min="3319" max="3319" width="3.5703125" customWidth="1"/>
    <col min="3320" max="3320" width="17.42578125" customWidth="1"/>
    <col min="3321" max="3321" width="11.7109375" customWidth="1"/>
    <col min="3322" max="3322" width="12.140625" customWidth="1"/>
    <col min="3323" max="3323" width="11.5703125" customWidth="1"/>
    <col min="3324" max="3324" width="10.140625" customWidth="1"/>
    <col min="3325" max="3325" width="8.85546875" customWidth="1"/>
    <col min="3326" max="3327" width="8.42578125" customWidth="1"/>
    <col min="3328" max="3328" width="10" customWidth="1"/>
    <col min="3329" max="3329" width="11" customWidth="1"/>
    <col min="3330" max="3330" width="13.140625" customWidth="1"/>
    <col min="3331" max="3331" width="11.28515625" customWidth="1"/>
    <col min="3332" max="3332" width="15.7109375" customWidth="1"/>
    <col min="3575" max="3575" width="3.5703125" customWidth="1"/>
    <col min="3576" max="3576" width="17.42578125" customWidth="1"/>
    <col min="3577" max="3577" width="11.7109375" customWidth="1"/>
    <col min="3578" max="3578" width="12.140625" customWidth="1"/>
    <col min="3579" max="3579" width="11.5703125" customWidth="1"/>
    <col min="3580" max="3580" width="10.140625" customWidth="1"/>
    <col min="3581" max="3581" width="8.85546875" customWidth="1"/>
    <col min="3582" max="3583" width="8.42578125" customWidth="1"/>
    <col min="3584" max="3584" width="10" customWidth="1"/>
    <col min="3585" max="3585" width="11" customWidth="1"/>
    <col min="3586" max="3586" width="13.140625" customWidth="1"/>
    <col min="3587" max="3587" width="11.28515625" customWidth="1"/>
    <col min="3588" max="3588" width="15.7109375" customWidth="1"/>
    <col min="3831" max="3831" width="3.5703125" customWidth="1"/>
    <col min="3832" max="3832" width="17.42578125" customWidth="1"/>
    <col min="3833" max="3833" width="11.7109375" customWidth="1"/>
    <col min="3834" max="3834" width="12.140625" customWidth="1"/>
    <col min="3835" max="3835" width="11.5703125" customWidth="1"/>
    <col min="3836" max="3836" width="10.140625" customWidth="1"/>
    <col min="3837" max="3837" width="8.85546875" customWidth="1"/>
    <col min="3838" max="3839" width="8.42578125" customWidth="1"/>
    <col min="3840" max="3840" width="10" customWidth="1"/>
    <col min="3841" max="3841" width="11" customWidth="1"/>
    <col min="3842" max="3842" width="13.140625" customWidth="1"/>
    <col min="3843" max="3843" width="11.28515625" customWidth="1"/>
    <col min="3844" max="3844" width="15.7109375" customWidth="1"/>
    <col min="4087" max="4087" width="3.5703125" customWidth="1"/>
    <col min="4088" max="4088" width="17.42578125" customWidth="1"/>
    <col min="4089" max="4089" width="11.7109375" customWidth="1"/>
    <col min="4090" max="4090" width="12.140625" customWidth="1"/>
    <col min="4091" max="4091" width="11.5703125" customWidth="1"/>
    <col min="4092" max="4092" width="10.140625" customWidth="1"/>
    <col min="4093" max="4093" width="8.85546875" customWidth="1"/>
    <col min="4094" max="4095" width="8.42578125" customWidth="1"/>
    <col min="4096" max="4096" width="10" customWidth="1"/>
    <col min="4097" max="4097" width="11" customWidth="1"/>
    <col min="4098" max="4098" width="13.140625" customWidth="1"/>
    <col min="4099" max="4099" width="11.28515625" customWidth="1"/>
    <col min="4100" max="4100" width="15.7109375" customWidth="1"/>
    <col min="4343" max="4343" width="3.5703125" customWidth="1"/>
    <col min="4344" max="4344" width="17.42578125" customWidth="1"/>
    <col min="4345" max="4345" width="11.7109375" customWidth="1"/>
    <col min="4346" max="4346" width="12.140625" customWidth="1"/>
    <col min="4347" max="4347" width="11.5703125" customWidth="1"/>
    <col min="4348" max="4348" width="10.140625" customWidth="1"/>
    <col min="4349" max="4349" width="8.85546875" customWidth="1"/>
    <col min="4350" max="4351" width="8.42578125" customWidth="1"/>
    <col min="4352" max="4352" width="10" customWidth="1"/>
    <col min="4353" max="4353" width="11" customWidth="1"/>
    <col min="4354" max="4354" width="13.140625" customWidth="1"/>
    <col min="4355" max="4355" width="11.28515625" customWidth="1"/>
    <col min="4356" max="4356" width="15.7109375" customWidth="1"/>
    <col min="4599" max="4599" width="3.5703125" customWidth="1"/>
    <col min="4600" max="4600" width="17.42578125" customWidth="1"/>
    <col min="4601" max="4601" width="11.7109375" customWidth="1"/>
    <col min="4602" max="4602" width="12.140625" customWidth="1"/>
    <col min="4603" max="4603" width="11.5703125" customWidth="1"/>
    <col min="4604" max="4604" width="10.140625" customWidth="1"/>
    <col min="4605" max="4605" width="8.85546875" customWidth="1"/>
    <col min="4606" max="4607" width="8.42578125" customWidth="1"/>
    <col min="4608" max="4608" width="10" customWidth="1"/>
    <col min="4609" max="4609" width="11" customWidth="1"/>
    <col min="4610" max="4610" width="13.140625" customWidth="1"/>
    <col min="4611" max="4611" width="11.28515625" customWidth="1"/>
    <col min="4612" max="4612" width="15.7109375" customWidth="1"/>
    <col min="4855" max="4855" width="3.5703125" customWidth="1"/>
    <col min="4856" max="4856" width="17.42578125" customWidth="1"/>
    <col min="4857" max="4857" width="11.7109375" customWidth="1"/>
    <col min="4858" max="4858" width="12.140625" customWidth="1"/>
    <col min="4859" max="4859" width="11.5703125" customWidth="1"/>
    <col min="4860" max="4860" width="10.140625" customWidth="1"/>
    <col min="4861" max="4861" width="8.85546875" customWidth="1"/>
    <col min="4862" max="4863" width="8.42578125" customWidth="1"/>
    <col min="4864" max="4864" width="10" customWidth="1"/>
    <col min="4865" max="4865" width="11" customWidth="1"/>
    <col min="4866" max="4866" width="13.140625" customWidth="1"/>
    <col min="4867" max="4867" width="11.28515625" customWidth="1"/>
    <col min="4868" max="4868" width="15.7109375" customWidth="1"/>
    <col min="5111" max="5111" width="3.5703125" customWidth="1"/>
    <col min="5112" max="5112" width="17.42578125" customWidth="1"/>
    <col min="5113" max="5113" width="11.7109375" customWidth="1"/>
    <col min="5114" max="5114" width="12.140625" customWidth="1"/>
    <col min="5115" max="5115" width="11.5703125" customWidth="1"/>
    <col min="5116" max="5116" width="10.140625" customWidth="1"/>
    <col min="5117" max="5117" width="8.85546875" customWidth="1"/>
    <col min="5118" max="5119" width="8.42578125" customWidth="1"/>
    <col min="5120" max="5120" width="10" customWidth="1"/>
    <col min="5121" max="5121" width="11" customWidth="1"/>
    <col min="5122" max="5122" width="13.140625" customWidth="1"/>
    <col min="5123" max="5123" width="11.28515625" customWidth="1"/>
    <col min="5124" max="5124" width="15.7109375" customWidth="1"/>
    <col min="5367" max="5367" width="3.5703125" customWidth="1"/>
    <col min="5368" max="5368" width="17.42578125" customWidth="1"/>
    <col min="5369" max="5369" width="11.7109375" customWidth="1"/>
    <col min="5370" max="5370" width="12.140625" customWidth="1"/>
    <col min="5371" max="5371" width="11.5703125" customWidth="1"/>
    <col min="5372" max="5372" width="10.140625" customWidth="1"/>
    <col min="5373" max="5373" width="8.85546875" customWidth="1"/>
    <col min="5374" max="5375" width="8.42578125" customWidth="1"/>
    <col min="5376" max="5376" width="10" customWidth="1"/>
    <col min="5377" max="5377" width="11" customWidth="1"/>
    <col min="5378" max="5378" width="13.140625" customWidth="1"/>
    <col min="5379" max="5379" width="11.28515625" customWidth="1"/>
    <col min="5380" max="5380" width="15.7109375" customWidth="1"/>
    <col min="5623" max="5623" width="3.5703125" customWidth="1"/>
    <col min="5624" max="5624" width="17.42578125" customWidth="1"/>
    <col min="5625" max="5625" width="11.7109375" customWidth="1"/>
    <col min="5626" max="5626" width="12.140625" customWidth="1"/>
    <col min="5627" max="5627" width="11.5703125" customWidth="1"/>
    <col min="5628" max="5628" width="10.140625" customWidth="1"/>
    <col min="5629" max="5629" width="8.85546875" customWidth="1"/>
    <col min="5630" max="5631" width="8.42578125" customWidth="1"/>
    <col min="5632" max="5632" width="10" customWidth="1"/>
    <col min="5633" max="5633" width="11" customWidth="1"/>
    <col min="5634" max="5634" width="13.140625" customWidth="1"/>
    <col min="5635" max="5635" width="11.28515625" customWidth="1"/>
    <col min="5636" max="5636" width="15.7109375" customWidth="1"/>
    <col min="5879" max="5879" width="3.5703125" customWidth="1"/>
    <col min="5880" max="5880" width="17.42578125" customWidth="1"/>
    <col min="5881" max="5881" width="11.7109375" customWidth="1"/>
    <col min="5882" max="5882" width="12.140625" customWidth="1"/>
    <col min="5883" max="5883" width="11.5703125" customWidth="1"/>
    <col min="5884" max="5884" width="10.140625" customWidth="1"/>
    <col min="5885" max="5885" width="8.85546875" customWidth="1"/>
    <col min="5886" max="5887" width="8.42578125" customWidth="1"/>
    <col min="5888" max="5888" width="10" customWidth="1"/>
    <col min="5889" max="5889" width="11" customWidth="1"/>
    <col min="5890" max="5890" width="13.140625" customWidth="1"/>
    <col min="5891" max="5891" width="11.28515625" customWidth="1"/>
    <col min="5892" max="5892" width="15.7109375" customWidth="1"/>
    <col min="6135" max="6135" width="3.5703125" customWidth="1"/>
    <col min="6136" max="6136" width="17.42578125" customWidth="1"/>
    <col min="6137" max="6137" width="11.7109375" customWidth="1"/>
    <col min="6138" max="6138" width="12.140625" customWidth="1"/>
    <col min="6139" max="6139" width="11.5703125" customWidth="1"/>
    <col min="6140" max="6140" width="10.140625" customWidth="1"/>
    <col min="6141" max="6141" width="8.85546875" customWidth="1"/>
    <col min="6142" max="6143" width="8.42578125" customWidth="1"/>
    <col min="6144" max="6144" width="10" customWidth="1"/>
    <col min="6145" max="6145" width="11" customWidth="1"/>
    <col min="6146" max="6146" width="13.140625" customWidth="1"/>
    <col min="6147" max="6147" width="11.28515625" customWidth="1"/>
    <col min="6148" max="6148" width="15.7109375" customWidth="1"/>
    <col min="6391" max="6391" width="3.5703125" customWidth="1"/>
    <col min="6392" max="6392" width="17.42578125" customWidth="1"/>
    <col min="6393" max="6393" width="11.7109375" customWidth="1"/>
    <col min="6394" max="6394" width="12.140625" customWidth="1"/>
    <col min="6395" max="6395" width="11.5703125" customWidth="1"/>
    <col min="6396" max="6396" width="10.140625" customWidth="1"/>
    <col min="6397" max="6397" width="8.85546875" customWidth="1"/>
    <col min="6398" max="6399" width="8.42578125" customWidth="1"/>
    <col min="6400" max="6400" width="10" customWidth="1"/>
    <col min="6401" max="6401" width="11" customWidth="1"/>
    <col min="6402" max="6402" width="13.140625" customWidth="1"/>
    <col min="6403" max="6403" width="11.28515625" customWidth="1"/>
    <col min="6404" max="6404" width="15.7109375" customWidth="1"/>
    <col min="6647" max="6647" width="3.5703125" customWidth="1"/>
    <col min="6648" max="6648" width="17.42578125" customWidth="1"/>
    <col min="6649" max="6649" width="11.7109375" customWidth="1"/>
    <col min="6650" max="6650" width="12.140625" customWidth="1"/>
    <col min="6651" max="6651" width="11.5703125" customWidth="1"/>
    <col min="6652" max="6652" width="10.140625" customWidth="1"/>
    <col min="6653" max="6653" width="8.85546875" customWidth="1"/>
    <col min="6654" max="6655" width="8.42578125" customWidth="1"/>
    <col min="6656" max="6656" width="10" customWidth="1"/>
    <col min="6657" max="6657" width="11" customWidth="1"/>
    <col min="6658" max="6658" width="13.140625" customWidth="1"/>
    <col min="6659" max="6659" width="11.28515625" customWidth="1"/>
    <col min="6660" max="6660" width="15.7109375" customWidth="1"/>
    <col min="6903" max="6903" width="3.5703125" customWidth="1"/>
    <col min="6904" max="6904" width="17.42578125" customWidth="1"/>
    <col min="6905" max="6905" width="11.7109375" customWidth="1"/>
    <col min="6906" max="6906" width="12.140625" customWidth="1"/>
    <col min="6907" max="6907" width="11.5703125" customWidth="1"/>
    <col min="6908" max="6908" width="10.140625" customWidth="1"/>
    <col min="6909" max="6909" width="8.85546875" customWidth="1"/>
    <col min="6910" max="6911" width="8.42578125" customWidth="1"/>
    <col min="6912" max="6912" width="10" customWidth="1"/>
    <col min="6913" max="6913" width="11" customWidth="1"/>
    <col min="6914" max="6914" width="13.140625" customWidth="1"/>
    <col min="6915" max="6915" width="11.28515625" customWidth="1"/>
    <col min="6916" max="6916" width="15.7109375" customWidth="1"/>
    <col min="7159" max="7159" width="3.5703125" customWidth="1"/>
    <col min="7160" max="7160" width="17.42578125" customWidth="1"/>
    <col min="7161" max="7161" width="11.7109375" customWidth="1"/>
    <col min="7162" max="7162" width="12.140625" customWidth="1"/>
    <col min="7163" max="7163" width="11.5703125" customWidth="1"/>
    <col min="7164" max="7164" width="10.140625" customWidth="1"/>
    <col min="7165" max="7165" width="8.85546875" customWidth="1"/>
    <col min="7166" max="7167" width="8.42578125" customWidth="1"/>
    <col min="7168" max="7168" width="10" customWidth="1"/>
    <col min="7169" max="7169" width="11" customWidth="1"/>
    <col min="7170" max="7170" width="13.140625" customWidth="1"/>
    <col min="7171" max="7171" width="11.28515625" customWidth="1"/>
    <col min="7172" max="7172" width="15.7109375" customWidth="1"/>
    <col min="7415" max="7415" width="3.5703125" customWidth="1"/>
    <col min="7416" max="7416" width="17.42578125" customWidth="1"/>
    <col min="7417" max="7417" width="11.7109375" customWidth="1"/>
    <col min="7418" max="7418" width="12.140625" customWidth="1"/>
    <col min="7419" max="7419" width="11.5703125" customWidth="1"/>
    <col min="7420" max="7420" width="10.140625" customWidth="1"/>
    <col min="7421" max="7421" width="8.85546875" customWidth="1"/>
    <col min="7422" max="7423" width="8.42578125" customWidth="1"/>
    <col min="7424" max="7424" width="10" customWidth="1"/>
    <col min="7425" max="7425" width="11" customWidth="1"/>
    <col min="7426" max="7426" width="13.140625" customWidth="1"/>
    <col min="7427" max="7427" width="11.28515625" customWidth="1"/>
    <col min="7428" max="7428" width="15.7109375" customWidth="1"/>
    <col min="7671" max="7671" width="3.5703125" customWidth="1"/>
    <col min="7672" max="7672" width="17.42578125" customWidth="1"/>
    <col min="7673" max="7673" width="11.7109375" customWidth="1"/>
    <col min="7674" max="7674" width="12.140625" customWidth="1"/>
    <col min="7675" max="7675" width="11.5703125" customWidth="1"/>
    <col min="7676" max="7676" width="10.140625" customWidth="1"/>
    <col min="7677" max="7677" width="8.85546875" customWidth="1"/>
    <col min="7678" max="7679" width="8.42578125" customWidth="1"/>
    <col min="7680" max="7680" width="10" customWidth="1"/>
    <col min="7681" max="7681" width="11" customWidth="1"/>
    <col min="7682" max="7682" width="13.140625" customWidth="1"/>
    <col min="7683" max="7683" width="11.28515625" customWidth="1"/>
    <col min="7684" max="7684" width="15.7109375" customWidth="1"/>
    <col min="7927" max="7927" width="3.5703125" customWidth="1"/>
    <col min="7928" max="7928" width="17.42578125" customWidth="1"/>
    <col min="7929" max="7929" width="11.7109375" customWidth="1"/>
    <col min="7930" max="7930" width="12.140625" customWidth="1"/>
    <col min="7931" max="7931" width="11.5703125" customWidth="1"/>
    <col min="7932" max="7932" width="10.140625" customWidth="1"/>
    <col min="7933" max="7933" width="8.85546875" customWidth="1"/>
    <col min="7934" max="7935" width="8.42578125" customWidth="1"/>
    <col min="7936" max="7936" width="10" customWidth="1"/>
    <col min="7937" max="7937" width="11" customWidth="1"/>
    <col min="7938" max="7938" width="13.140625" customWidth="1"/>
    <col min="7939" max="7939" width="11.28515625" customWidth="1"/>
    <col min="7940" max="7940" width="15.7109375" customWidth="1"/>
    <col min="8183" max="8183" width="3.5703125" customWidth="1"/>
    <col min="8184" max="8184" width="17.42578125" customWidth="1"/>
    <col min="8185" max="8185" width="11.7109375" customWidth="1"/>
    <col min="8186" max="8186" width="12.140625" customWidth="1"/>
    <col min="8187" max="8187" width="11.5703125" customWidth="1"/>
    <col min="8188" max="8188" width="10.140625" customWidth="1"/>
    <col min="8189" max="8189" width="8.85546875" customWidth="1"/>
    <col min="8190" max="8191" width="8.42578125" customWidth="1"/>
    <col min="8192" max="8192" width="10" customWidth="1"/>
    <col min="8193" max="8193" width="11" customWidth="1"/>
    <col min="8194" max="8194" width="13.140625" customWidth="1"/>
    <col min="8195" max="8195" width="11.28515625" customWidth="1"/>
    <col min="8196" max="8196" width="15.7109375" customWidth="1"/>
    <col min="8439" max="8439" width="3.5703125" customWidth="1"/>
    <col min="8440" max="8440" width="17.42578125" customWidth="1"/>
    <col min="8441" max="8441" width="11.7109375" customWidth="1"/>
    <col min="8442" max="8442" width="12.140625" customWidth="1"/>
    <col min="8443" max="8443" width="11.5703125" customWidth="1"/>
    <col min="8444" max="8444" width="10.140625" customWidth="1"/>
    <col min="8445" max="8445" width="8.85546875" customWidth="1"/>
    <col min="8446" max="8447" width="8.42578125" customWidth="1"/>
    <col min="8448" max="8448" width="10" customWidth="1"/>
    <col min="8449" max="8449" width="11" customWidth="1"/>
    <col min="8450" max="8450" width="13.140625" customWidth="1"/>
    <col min="8451" max="8451" width="11.28515625" customWidth="1"/>
    <col min="8452" max="8452" width="15.7109375" customWidth="1"/>
    <col min="8695" max="8695" width="3.5703125" customWidth="1"/>
    <col min="8696" max="8696" width="17.42578125" customWidth="1"/>
    <col min="8697" max="8697" width="11.7109375" customWidth="1"/>
    <col min="8698" max="8698" width="12.140625" customWidth="1"/>
    <col min="8699" max="8699" width="11.5703125" customWidth="1"/>
    <col min="8700" max="8700" width="10.140625" customWidth="1"/>
    <col min="8701" max="8701" width="8.85546875" customWidth="1"/>
    <col min="8702" max="8703" width="8.42578125" customWidth="1"/>
    <col min="8704" max="8704" width="10" customWidth="1"/>
    <col min="8705" max="8705" width="11" customWidth="1"/>
    <col min="8706" max="8706" width="13.140625" customWidth="1"/>
    <col min="8707" max="8707" width="11.28515625" customWidth="1"/>
    <col min="8708" max="8708" width="15.7109375" customWidth="1"/>
    <col min="8951" max="8951" width="3.5703125" customWidth="1"/>
    <col min="8952" max="8952" width="17.42578125" customWidth="1"/>
    <col min="8953" max="8953" width="11.7109375" customWidth="1"/>
    <col min="8954" max="8954" width="12.140625" customWidth="1"/>
    <col min="8955" max="8955" width="11.5703125" customWidth="1"/>
    <col min="8956" max="8956" width="10.140625" customWidth="1"/>
    <col min="8957" max="8957" width="8.85546875" customWidth="1"/>
    <col min="8958" max="8959" width="8.42578125" customWidth="1"/>
    <col min="8960" max="8960" width="10" customWidth="1"/>
    <col min="8961" max="8961" width="11" customWidth="1"/>
    <col min="8962" max="8962" width="13.140625" customWidth="1"/>
    <col min="8963" max="8963" width="11.28515625" customWidth="1"/>
    <col min="8964" max="8964" width="15.7109375" customWidth="1"/>
    <col min="9207" max="9207" width="3.5703125" customWidth="1"/>
    <col min="9208" max="9208" width="17.42578125" customWidth="1"/>
    <col min="9209" max="9209" width="11.7109375" customWidth="1"/>
    <col min="9210" max="9210" width="12.140625" customWidth="1"/>
    <col min="9211" max="9211" width="11.5703125" customWidth="1"/>
    <col min="9212" max="9212" width="10.140625" customWidth="1"/>
    <col min="9213" max="9213" width="8.85546875" customWidth="1"/>
    <col min="9214" max="9215" width="8.42578125" customWidth="1"/>
    <col min="9216" max="9216" width="10" customWidth="1"/>
    <col min="9217" max="9217" width="11" customWidth="1"/>
    <col min="9218" max="9218" width="13.140625" customWidth="1"/>
    <col min="9219" max="9219" width="11.28515625" customWidth="1"/>
    <col min="9220" max="9220" width="15.7109375" customWidth="1"/>
    <col min="9463" max="9463" width="3.5703125" customWidth="1"/>
    <col min="9464" max="9464" width="17.42578125" customWidth="1"/>
    <col min="9465" max="9465" width="11.7109375" customWidth="1"/>
    <col min="9466" max="9466" width="12.140625" customWidth="1"/>
    <col min="9467" max="9467" width="11.5703125" customWidth="1"/>
    <col min="9468" max="9468" width="10.140625" customWidth="1"/>
    <col min="9469" max="9469" width="8.85546875" customWidth="1"/>
    <col min="9470" max="9471" width="8.42578125" customWidth="1"/>
    <col min="9472" max="9472" width="10" customWidth="1"/>
    <col min="9473" max="9473" width="11" customWidth="1"/>
    <col min="9474" max="9474" width="13.140625" customWidth="1"/>
    <col min="9475" max="9475" width="11.28515625" customWidth="1"/>
    <col min="9476" max="9476" width="15.7109375" customWidth="1"/>
    <col min="9719" max="9719" width="3.5703125" customWidth="1"/>
    <col min="9720" max="9720" width="17.42578125" customWidth="1"/>
    <col min="9721" max="9721" width="11.7109375" customWidth="1"/>
    <col min="9722" max="9722" width="12.140625" customWidth="1"/>
    <col min="9723" max="9723" width="11.5703125" customWidth="1"/>
    <col min="9724" max="9724" width="10.140625" customWidth="1"/>
    <col min="9725" max="9725" width="8.85546875" customWidth="1"/>
    <col min="9726" max="9727" width="8.42578125" customWidth="1"/>
    <col min="9728" max="9728" width="10" customWidth="1"/>
    <col min="9729" max="9729" width="11" customWidth="1"/>
    <col min="9730" max="9730" width="13.140625" customWidth="1"/>
    <col min="9731" max="9731" width="11.28515625" customWidth="1"/>
    <col min="9732" max="9732" width="15.7109375" customWidth="1"/>
    <col min="9975" max="9975" width="3.5703125" customWidth="1"/>
    <col min="9976" max="9976" width="17.42578125" customWidth="1"/>
    <col min="9977" max="9977" width="11.7109375" customWidth="1"/>
    <col min="9978" max="9978" width="12.140625" customWidth="1"/>
    <col min="9979" max="9979" width="11.5703125" customWidth="1"/>
    <col min="9980" max="9980" width="10.140625" customWidth="1"/>
    <col min="9981" max="9981" width="8.85546875" customWidth="1"/>
    <col min="9982" max="9983" width="8.42578125" customWidth="1"/>
    <col min="9984" max="9984" width="10" customWidth="1"/>
    <col min="9985" max="9985" width="11" customWidth="1"/>
    <col min="9986" max="9986" width="13.140625" customWidth="1"/>
    <col min="9987" max="9987" width="11.28515625" customWidth="1"/>
    <col min="9988" max="9988" width="15.7109375" customWidth="1"/>
    <col min="10231" max="10231" width="3.5703125" customWidth="1"/>
    <col min="10232" max="10232" width="17.42578125" customWidth="1"/>
    <col min="10233" max="10233" width="11.7109375" customWidth="1"/>
    <col min="10234" max="10234" width="12.140625" customWidth="1"/>
    <col min="10235" max="10235" width="11.5703125" customWidth="1"/>
    <col min="10236" max="10236" width="10.140625" customWidth="1"/>
    <col min="10237" max="10237" width="8.85546875" customWidth="1"/>
    <col min="10238" max="10239" width="8.42578125" customWidth="1"/>
    <col min="10240" max="10240" width="10" customWidth="1"/>
    <col min="10241" max="10241" width="11" customWidth="1"/>
    <col min="10242" max="10242" width="13.140625" customWidth="1"/>
    <col min="10243" max="10243" width="11.28515625" customWidth="1"/>
    <col min="10244" max="10244" width="15.7109375" customWidth="1"/>
    <col min="10487" max="10487" width="3.5703125" customWidth="1"/>
    <col min="10488" max="10488" width="17.42578125" customWidth="1"/>
    <col min="10489" max="10489" width="11.7109375" customWidth="1"/>
    <col min="10490" max="10490" width="12.140625" customWidth="1"/>
    <col min="10491" max="10491" width="11.5703125" customWidth="1"/>
    <col min="10492" max="10492" width="10.140625" customWidth="1"/>
    <col min="10493" max="10493" width="8.85546875" customWidth="1"/>
    <col min="10494" max="10495" width="8.42578125" customWidth="1"/>
    <col min="10496" max="10496" width="10" customWidth="1"/>
    <col min="10497" max="10497" width="11" customWidth="1"/>
    <col min="10498" max="10498" width="13.140625" customWidth="1"/>
    <col min="10499" max="10499" width="11.28515625" customWidth="1"/>
    <col min="10500" max="10500" width="15.7109375" customWidth="1"/>
    <col min="10743" max="10743" width="3.5703125" customWidth="1"/>
    <col min="10744" max="10744" width="17.42578125" customWidth="1"/>
    <col min="10745" max="10745" width="11.7109375" customWidth="1"/>
    <col min="10746" max="10746" width="12.140625" customWidth="1"/>
    <col min="10747" max="10747" width="11.5703125" customWidth="1"/>
    <col min="10748" max="10748" width="10.140625" customWidth="1"/>
    <col min="10749" max="10749" width="8.85546875" customWidth="1"/>
    <col min="10750" max="10751" width="8.42578125" customWidth="1"/>
    <col min="10752" max="10752" width="10" customWidth="1"/>
    <col min="10753" max="10753" width="11" customWidth="1"/>
    <col min="10754" max="10754" width="13.140625" customWidth="1"/>
    <col min="10755" max="10755" width="11.28515625" customWidth="1"/>
    <col min="10756" max="10756" width="15.7109375" customWidth="1"/>
    <col min="10999" max="10999" width="3.5703125" customWidth="1"/>
    <col min="11000" max="11000" width="17.42578125" customWidth="1"/>
    <col min="11001" max="11001" width="11.7109375" customWidth="1"/>
    <col min="11002" max="11002" width="12.140625" customWidth="1"/>
    <col min="11003" max="11003" width="11.5703125" customWidth="1"/>
    <col min="11004" max="11004" width="10.140625" customWidth="1"/>
    <col min="11005" max="11005" width="8.85546875" customWidth="1"/>
    <col min="11006" max="11007" width="8.42578125" customWidth="1"/>
    <col min="11008" max="11008" width="10" customWidth="1"/>
    <col min="11009" max="11009" width="11" customWidth="1"/>
    <col min="11010" max="11010" width="13.140625" customWidth="1"/>
    <col min="11011" max="11011" width="11.28515625" customWidth="1"/>
    <col min="11012" max="11012" width="15.7109375" customWidth="1"/>
    <col min="11255" max="11255" width="3.5703125" customWidth="1"/>
    <col min="11256" max="11256" width="17.42578125" customWidth="1"/>
    <col min="11257" max="11257" width="11.7109375" customWidth="1"/>
    <col min="11258" max="11258" width="12.140625" customWidth="1"/>
    <col min="11259" max="11259" width="11.5703125" customWidth="1"/>
    <col min="11260" max="11260" width="10.140625" customWidth="1"/>
    <col min="11261" max="11261" width="8.85546875" customWidth="1"/>
    <col min="11262" max="11263" width="8.42578125" customWidth="1"/>
    <col min="11264" max="11264" width="10" customWidth="1"/>
    <col min="11265" max="11265" width="11" customWidth="1"/>
    <col min="11266" max="11266" width="13.140625" customWidth="1"/>
    <col min="11267" max="11267" width="11.28515625" customWidth="1"/>
    <col min="11268" max="11268" width="15.7109375" customWidth="1"/>
    <col min="11511" max="11511" width="3.5703125" customWidth="1"/>
    <col min="11512" max="11512" width="17.42578125" customWidth="1"/>
    <col min="11513" max="11513" width="11.7109375" customWidth="1"/>
    <col min="11514" max="11514" width="12.140625" customWidth="1"/>
    <col min="11515" max="11515" width="11.5703125" customWidth="1"/>
    <col min="11516" max="11516" width="10.140625" customWidth="1"/>
    <col min="11517" max="11517" width="8.85546875" customWidth="1"/>
    <col min="11518" max="11519" width="8.42578125" customWidth="1"/>
    <col min="11520" max="11520" width="10" customWidth="1"/>
    <col min="11521" max="11521" width="11" customWidth="1"/>
    <col min="11522" max="11522" width="13.140625" customWidth="1"/>
    <col min="11523" max="11523" width="11.28515625" customWidth="1"/>
    <col min="11524" max="11524" width="15.7109375" customWidth="1"/>
    <col min="11767" max="11767" width="3.5703125" customWidth="1"/>
    <col min="11768" max="11768" width="17.42578125" customWidth="1"/>
    <col min="11769" max="11769" width="11.7109375" customWidth="1"/>
    <col min="11770" max="11770" width="12.140625" customWidth="1"/>
    <col min="11771" max="11771" width="11.5703125" customWidth="1"/>
    <col min="11772" max="11772" width="10.140625" customWidth="1"/>
    <col min="11773" max="11773" width="8.85546875" customWidth="1"/>
    <col min="11774" max="11775" width="8.42578125" customWidth="1"/>
    <col min="11776" max="11776" width="10" customWidth="1"/>
    <col min="11777" max="11777" width="11" customWidth="1"/>
    <col min="11778" max="11778" width="13.140625" customWidth="1"/>
    <col min="11779" max="11779" width="11.28515625" customWidth="1"/>
    <col min="11780" max="11780" width="15.7109375" customWidth="1"/>
    <col min="12023" max="12023" width="3.5703125" customWidth="1"/>
    <col min="12024" max="12024" width="17.42578125" customWidth="1"/>
    <col min="12025" max="12025" width="11.7109375" customWidth="1"/>
    <col min="12026" max="12026" width="12.140625" customWidth="1"/>
    <col min="12027" max="12027" width="11.5703125" customWidth="1"/>
    <col min="12028" max="12028" width="10.140625" customWidth="1"/>
    <col min="12029" max="12029" width="8.85546875" customWidth="1"/>
    <col min="12030" max="12031" width="8.42578125" customWidth="1"/>
    <col min="12032" max="12032" width="10" customWidth="1"/>
    <col min="12033" max="12033" width="11" customWidth="1"/>
    <col min="12034" max="12034" width="13.140625" customWidth="1"/>
    <col min="12035" max="12035" width="11.28515625" customWidth="1"/>
    <col min="12036" max="12036" width="15.7109375" customWidth="1"/>
    <col min="12279" max="12279" width="3.5703125" customWidth="1"/>
    <col min="12280" max="12280" width="17.42578125" customWidth="1"/>
    <col min="12281" max="12281" width="11.7109375" customWidth="1"/>
    <col min="12282" max="12282" width="12.140625" customWidth="1"/>
    <col min="12283" max="12283" width="11.5703125" customWidth="1"/>
    <col min="12284" max="12284" width="10.140625" customWidth="1"/>
    <col min="12285" max="12285" width="8.85546875" customWidth="1"/>
    <col min="12286" max="12287" width="8.42578125" customWidth="1"/>
    <col min="12288" max="12288" width="10" customWidth="1"/>
    <col min="12289" max="12289" width="11" customWidth="1"/>
    <col min="12290" max="12290" width="13.140625" customWidth="1"/>
    <col min="12291" max="12291" width="11.28515625" customWidth="1"/>
    <col min="12292" max="12292" width="15.7109375" customWidth="1"/>
    <col min="12535" max="12535" width="3.5703125" customWidth="1"/>
    <col min="12536" max="12536" width="17.42578125" customWidth="1"/>
    <col min="12537" max="12537" width="11.7109375" customWidth="1"/>
    <col min="12538" max="12538" width="12.140625" customWidth="1"/>
    <col min="12539" max="12539" width="11.5703125" customWidth="1"/>
    <col min="12540" max="12540" width="10.140625" customWidth="1"/>
    <col min="12541" max="12541" width="8.85546875" customWidth="1"/>
    <col min="12542" max="12543" width="8.42578125" customWidth="1"/>
    <col min="12544" max="12544" width="10" customWidth="1"/>
    <col min="12545" max="12545" width="11" customWidth="1"/>
    <col min="12546" max="12546" width="13.140625" customWidth="1"/>
    <col min="12547" max="12547" width="11.28515625" customWidth="1"/>
    <col min="12548" max="12548" width="15.7109375" customWidth="1"/>
    <col min="12791" max="12791" width="3.5703125" customWidth="1"/>
    <col min="12792" max="12792" width="17.42578125" customWidth="1"/>
    <col min="12793" max="12793" width="11.7109375" customWidth="1"/>
    <col min="12794" max="12794" width="12.140625" customWidth="1"/>
    <col min="12795" max="12795" width="11.5703125" customWidth="1"/>
    <col min="12796" max="12796" width="10.140625" customWidth="1"/>
    <col min="12797" max="12797" width="8.85546875" customWidth="1"/>
    <col min="12798" max="12799" width="8.42578125" customWidth="1"/>
    <col min="12800" max="12800" width="10" customWidth="1"/>
    <col min="12801" max="12801" width="11" customWidth="1"/>
    <col min="12802" max="12802" width="13.140625" customWidth="1"/>
    <col min="12803" max="12803" width="11.28515625" customWidth="1"/>
    <col min="12804" max="12804" width="15.7109375" customWidth="1"/>
    <col min="13047" max="13047" width="3.5703125" customWidth="1"/>
    <col min="13048" max="13048" width="17.42578125" customWidth="1"/>
    <col min="13049" max="13049" width="11.7109375" customWidth="1"/>
    <col min="13050" max="13050" width="12.140625" customWidth="1"/>
    <col min="13051" max="13051" width="11.5703125" customWidth="1"/>
    <col min="13052" max="13052" width="10.140625" customWidth="1"/>
    <col min="13053" max="13053" width="8.85546875" customWidth="1"/>
    <col min="13054" max="13055" width="8.42578125" customWidth="1"/>
    <col min="13056" max="13056" width="10" customWidth="1"/>
    <col min="13057" max="13057" width="11" customWidth="1"/>
    <col min="13058" max="13058" width="13.140625" customWidth="1"/>
    <col min="13059" max="13059" width="11.28515625" customWidth="1"/>
    <col min="13060" max="13060" width="15.7109375" customWidth="1"/>
    <col min="13303" max="13303" width="3.5703125" customWidth="1"/>
    <col min="13304" max="13304" width="17.42578125" customWidth="1"/>
    <col min="13305" max="13305" width="11.7109375" customWidth="1"/>
    <col min="13306" max="13306" width="12.140625" customWidth="1"/>
    <col min="13307" max="13307" width="11.5703125" customWidth="1"/>
    <col min="13308" max="13308" width="10.140625" customWidth="1"/>
    <col min="13309" max="13309" width="8.85546875" customWidth="1"/>
    <col min="13310" max="13311" width="8.42578125" customWidth="1"/>
    <col min="13312" max="13312" width="10" customWidth="1"/>
    <col min="13313" max="13313" width="11" customWidth="1"/>
    <col min="13314" max="13314" width="13.140625" customWidth="1"/>
    <col min="13315" max="13315" width="11.28515625" customWidth="1"/>
    <col min="13316" max="13316" width="15.7109375" customWidth="1"/>
    <col min="13559" max="13559" width="3.5703125" customWidth="1"/>
    <col min="13560" max="13560" width="17.42578125" customWidth="1"/>
    <col min="13561" max="13561" width="11.7109375" customWidth="1"/>
    <col min="13562" max="13562" width="12.140625" customWidth="1"/>
    <col min="13563" max="13563" width="11.5703125" customWidth="1"/>
    <col min="13564" max="13564" width="10.140625" customWidth="1"/>
    <col min="13565" max="13565" width="8.85546875" customWidth="1"/>
    <col min="13566" max="13567" width="8.42578125" customWidth="1"/>
    <col min="13568" max="13568" width="10" customWidth="1"/>
    <col min="13569" max="13569" width="11" customWidth="1"/>
    <col min="13570" max="13570" width="13.140625" customWidth="1"/>
    <col min="13571" max="13571" width="11.28515625" customWidth="1"/>
    <col min="13572" max="13572" width="15.7109375" customWidth="1"/>
    <col min="13815" max="13815" width="3.5703125" customWidth="1"/>
    <col min="13816" max="13816" width="17.42578125" customWidth="1"/>
    <col min="13817" max="13817" width="11.7109375" customWidth="1"/>
    <col min="13818" max="13818" width="12.140625" customWidth="1"/>
    <col min="13819" max="13819" width="11.5703125" customWidth="1"/>
    <col min="13820" max="13820" width="10.140625" customWidth="1"/>
    <col min="13821" max="13821" width="8.85546875" customWidth="1"/>
    <col min="13822" max="13823" width="8.42578125" customWidth="1"/>
    <col min="13824" max="13824" width="10" customWidth="1"/>
    <col min="13825" max="13825" width="11" customWidth="1"/>
    <col min="13826" max="13826" width="13.140625" customWidth="1"/>
    <col min="13827" max="13827" width="11.28515625" customWidth="1"/>
    <col min="13828" max="13828" width="15.7109375" customWidth="1"/>
    <col min="14071" max="14071" width="3.5703125" customWidth="1"/>
    <col min="14072" max="14072" width="17.42578125" customWidth="1"/>
    <col min="14073" max="14073" width="11.7109375" customWidth="1"/>
    <col min="14074" max="14074" width="12.140625" customWidth="1"/>
    <col min="14075" max="14075" width="11.5703125" customWidth="1"/>
    <col min="14076" max="14076" width="10.140625" customWidth="1"/>
    <col min="14077" max="14077" width="8.85546875" customWidth="1"/>
    <col min="14078" max="14079" width="8.42578125" customWidth="1"/>
    <col min="14080" max="14080" width="10" customWidth="1"/>
    <col min="14081" max="14081" width="11" customWidth="1"/>
    <col min="14082" max="14082" width="13.140625" customWidth="1"/>
    <col min="14083" max="14083" width="11.28515625" customWidth="1"/>
    <col min="14084" max="14084" width="15.7109375" customWidth="1"/>
    <col min="14327" max="14327" width="3.5703125" customWidth="1"/>
    <col min="14328" max="14328" width="17.42578125" customWidth="1"/>
    <col min="14329" max="14329" width="11.7109375" customWidth="1"/>
    <col min="14330" max="14330" width="12.140625" customWidth="1"/>
    <col min="14331" max="14331" width="11.5703125" customWidth="1"/>
    <col min="14332" max="14332" width="10.140625" customWidth="1"/>
    <col min="14333" max="14333" width="8.85546875" customWidth="1"/>
    <col min="14334" max="14335" width="8.42578125" customWidth="1"/>
    <col min="14336" max="14336" width="10" customWidth="1"/>
    <col min="14337" max="14337" width="11" customWidth="1"/>
    <col min="14338" max="14338" width="13.140625" customWidth="1"/>
    <col min="14339" max="14339" width="11.28515625" customWidth="1"/>
    <col min="14340" max="14340" width="15.7109375" customWidth="1"/>
    <col min="14583" max="14583" width="3.5703125" customWidth="1"/>
    <col min="14584" max="14584" width="17.42578125" customWidth="1"/>
    <col min="14585" max="14585" width="11.7109375" customWidth="1"/>
    <col min="14586" max="14586" width="12.140625" customWidth="1"/>
    <col min="14587" max="14587" width="11.5703125" customWidth="1"/>
    <col min="14588" max="14588" width="10.140625" customWidth="1"/>
    <col min="14589" max="14589" width="8.85546875" customWidth="1"/>
    <col min="14590" max="14591" width="8.42578125" customWidth="1"/>
    <col min="14592" max="14592" width="10" customWidth="1"/>
    <col min="14593" max="14593" width="11" customWidth="1"/>
    <col min="14594" max="14594" width="13.140625" customWidth="1"/>
    <col min="14595" max="14595" width="11.28515625" customWidth="1"/>
    <col min="14596" max="14596" width="15.7109375" customWidth="1"/>
    <col min="14839" max="14839" width="3.5703125" customWidth="1"/>
    <col min="14840" max="14840" width="17.42578125" customWidth="1"/>
    <col min="14841" max="14841" width="11.7109375" customWidth="1"/>
    <col min="14842" max="14842" width="12.140625" customWidth="1"/>
    <col min="14843" max="14843" width="11.5703125" customWidth="1"/>
    <col min="14844" max="14844" width="10.140625" customWidth="1"/>
    <col min="14845" max="14845" width="8.85546875" customWidth="1"/>
    <col min="14846" max="14847" width="8.42578125" customWidth="1"/>
    <col min="14848" max="14848" width="10" customWidth="1"/>
    <col min="14849" max="14849" width="11" customWidth="1"/>
    <col min="14850" max="14850" width="13.140625" customWidth="1"/>
    <col min="14851" max="14851" width="11.28515625" customWidth="1"/>
    <col min="14852" max="14852" width="15.7109375" customWidth="1"/>
    <col min="15095" max="15095" width="3.5703125" customWidth="1"/>
    <col min="15096" max="15096" width="17.42578125" customWidth="1"/>
    <col min="15097" max="15097" width="11.7109375" customWidth="1"/>
    <col min="15098" max="15098" width="12.140625" customWidth="1"/>
    <col min="15099" max="15099" width="11.5703125" customWidth="1"/>
    <col min="15100" max="15100" width="10.140625" customWidth="1"/>
    <col min="15101" max="15101" width="8.85546875" customWidth="1"/>
    <col min="15102" max="15103" width="8.42578125" customWidth="1"/>
    <col min="15104" max="15104" width="10" customWidth="1"/>
    <col min="15105" max="15105" width="11" customWidth="1"/>
    <col min="15106" max="15106" width="13.140625" customWidth="1"/>
    <col min="15107" max="15107" width="11.28515625" customWidth="1"/>
    <col min="15108" max="15108" width="15.7109375" customWidth="1"/>
    <col min="15351" max="15351" width="3.5703125" customWidth="1"/>
    <col min="15352" max="15352" width="17.42578125" customWidth="1"/>
    <col min="15353" max="15353" width="11.7109375" customWidth="1"/>
    <col min="15354" max="15354" width="12.140625" customWidth="1"/>
    <col min="15355" max="15355" width="11.5703125" customWidth="1"/>
    <col min="15356" max="15356" width="10.140625" customWidth="1"/>
    <col min="15357" max="15357" width="8.85546875" customWidth="1"/>
    <col min="15358" max="15359" width="8.42578125" customWidth="1"/>
    <col min="15360" max="15360" width="10" customWidth="1"/>
    <col min="15361" max="15361" width="11" customWidth="1"/>
    <col min="15362" max="15362" width="13.140625" customWidth="1"/>
    <col min="15363" max="15363" width="11.28515625" customWidth="1"/>
    <col min="15364" max="15364" width="15.7109375" customWidth="1"/>
    <col min="15607" max="15607" width="3.5703125" customWidth="1"/>
    <col min="15608" max="15608" width="17.42578125" customWidth="1"/>
    <col min="15609" max="15609" width="11.7109375" customWidth="1"/>
    <col min="15610" max="15610" width="12.140625" customWidth="1"/>
    <col min="15611" max="15611" width="11.5703125" customWidth="1"/>
    <col min="15612" max="15612" width="10.140625" customWidth="1"/>
    <col min="15613" max="15613" width="8.85546875" customWidth="1"/>
    <col min="15614" max="15615" width="8.42578125" customWidth="1"/>
    <col min="15616" max="15616" width="10" customWidth="1"/>
    <col min="15617" max="15617" width="11" customWidth="1"/>
    <col min="15618" max="15618" width="13.140625" customWidth="1"/>
    <col min="15619" max="15619" width="11.28515625" customWidth="1"/>
    <col min="15620" max="15620" width="15.7109375" customWidth="1"/>
    <col min="15863" max="15863" width="3.5703125" customWidth="1"/>
    <col min="15864" max="15864" width="17.42578125" customWidth="1"/>
    <col min="15865" max="15865" width="11.7109375" customWidth="1"/>
    <col min="15866" max="15866" width="12.140625" customWidth="1"/>
    <col min="15867" max="15867" width="11.5703125" customWidth="1"/>
    <col min="15868" max="15868" width="10.140625" customWidth="1"/>
    <col min="15869" max="15869" width="8.85546875" customWidth="1"/>
    <col min="15870" max="15871" width="8.42578125" customWidth="1"/>
    <col min="15872" max="15872" width="10" customWidth="1"/>
    <col min="15873" max="15873" width="11" customWidth="1"/>
    <col min="15874" max="15874" width="13.140625" customWidth="1"/>
    <col min="15875" max="15875" width="11.28515625" customWidth="1"/>
    <col min="15876" max="15876" width="15.7109375" customWidth="1"/>
    <col min="16119" max="16119" width="3.5703125" customWidth="1"/>
    <col min="16120" max="16120" width="17.42578125" customWidth="1"/>
    <col min="16121" max="16121" width="11.7109375" customWidth="1"/>
    <col min="16122" max="16122" width="12.140625" customWidth="1"/>
    <col min="16123" max="16123" width="11.5703125" customWidth="1"/>
    <col min="16124" max="16124" width="10.140625" customWidth="1"/>
    <col min="16125" max="16125" width="8.85546875" customWidth="1"/>
    <col min="16126" max="16127" width="8.42578125" customWidth="1"/>
    <col min="16128" max="16128" width="10" customWidth="1"/>
    <col min="16129" max="16129" width="11" customWidth="1"/>
    <col min="16130" max="16130" width="13.140625" customWidth="1"/>
    <col min="16131" max="16131" width="11.28515625" customWidth="1"/>
    <col min="16132" max="16132" width="15.7109375" customWidth="1"/>
  </cols>
  <sheetData>
    <row r="1" spans="1:16" ht="21" customHeight="1" x14ac:dyDescent="0.25">
      <c r="H1" s="77"/>
      <c r="I1" s="77"/>
      <c r="J1" s="77"/>
      <c r="K1" s="77"/>
      <c r="L1" s="77"/>
      <c r="M1" s="77"/>
    </row>
    <row r="3" spans="1:16" ht="15" customHeight="1" x14ac:dyDescent="0.25">
      <c r="A3" s="84" t="s">
        <v>9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6" ht="38.25" customHeight="1" x14ac:dyDescent="0.25">
      <c r="A4" s="80" t="s">
        <v>10</v>
      </c>
      <c r="B4" s="80"/>
      <c r="C4" s="80" t="s">
        <v>138</v>
      </c>
      <c r="D4" s="80"/>
      <c r="E4" s="80"/>
      <c r="F4" s="80"/>
      <c r="G4" s="80"/>
      <c r="H4" s="80"/>
      <c r="I4" s="80"/>
      <c r="J4" s="80"/>
      <c r="K4" s="80"/>
      <c r="L4" s="80"/>
      <c r="M4" s="80"/>
    </row>
    <row r="5" spans="1:16" ht="42.75" customHeight="1" x14ac:dyDescent="0.25">
      <c r="A5" s="79" t="s">
        <v>11</v>
      </c>
      <c r="B5" s="79"/>
      <c r="C5" s="78" t="s">
        <v>12</v>
      </c>
      <c r="D5" s="78"/>
      <c r="E5" s="78"/>
      <c r="F5" s="78"/>
      <c r="G5" s="78"/>
      <c r="H5" s="78"/>
      <c r="I5" s="78"/>
      <c r="J5" s="78"/>
      <c r="K5" s="78"/>
      <c r="L5" s="78"/>
      <c r="M5" s="78"/>
    </row>
    <row r="6" spans="1:16" ht="9.75" customHeight="1" x14ac:dyDescent="0.25">
      <c r="A6" s="2"/>
      <c r="B6" s="3"/>
      <c r="C6" s="3"/>
      <c r="D6" s="3"/>
      <c r="E6" s="3"/>
      <c r="F6" s="3"/>
      <c r="G6" s="3"/>
      <c r="H6" s="3"/>
      <c r="I6" s="3"/>
      <c r="J6" s="4"/>
      <c r="K6" s="3"/>
      <c r="L6" s="5"/>
      <c r="M6" s="3"/>
    </row>
    <row r="7" spans="1:16" ht="49.5" customHeight="1" x14ac:dyDescent="0.25">
      <c r="A7" s="98" t="s">
        <v>0</v>
      </c>
      <c r="B7" s="100" t="s">
        <v>1</v>
      </c>
      <c r="C7" s="102" t="s">
        <v>2</v>
      </c>
      <c r="D7" s="100" t="s">
        <v>3</v>
      </c>
      <c r="E7" s="105" t="s">
        <v>13</v>
      </c>
      <c r="F7" s="106"/>
      <c r="G7" s="106"/>
      <c r="H7" s="107"/>
      <c r="I7" s="100" t="s">
        <v>4</v>
      </c>
      <c r="J7" s="97" t="s">
        <v>14</v>
      </c>
      <c r="K7" s="97"/>
      <c r="L7" s="97"/>
      <c r="M7" s="95" t="s">
        <v>135</v>
      </c>
      <c r="N7" s="51" t="s">
        <v>17</v>
      </c>
    </row>
    <row r="8" spans="1:16" ht="123.75" customHeight="1" x14ac:dyDescent="0.25">
      <c r="A8" s="99"/>
      <c r="B8" s="101"/>
      <c r="C8" s="103"/>
      <c r="D8" s="104"/>
      <c r="E8" s="32" t="s">
        <v>25</v>
      </c>
      <c r="F8" s="32" t="s">
        <v>26</v>
      </c>
      <c r="G8" s="32" t="s">
        <v>27</v>
      </c>
      <c r="H8" s="52"/>
      <c r="I8" s="104"/>
      <c r="J8" s="53" t="s">
        <v>15</v>
      </c>
      <c r="K8" s="32" t="s">
        <v>5</v>
      </c>
      <c r="L8" s="54" t="s">
        <v>16</v>
      </c>
      <c r="M8" s="96"/>
      <c r="N8" s="51" t="s">
        <v>18</v>
      </c>
      <c r="O8" s="53" t="s">
        <v>136</v>
      </c>
      <c r="P8" s="53" t="s">
        <v>137</v>
      </c>
    </row>
    <row r="9" spans="1:16" ht="15" customHeight="1" x14ac:dyDescent="0.25">
      <c r="A9" s="55">
        <v>1</v>
      </c>
      <c r="B9" s="56">
        <v>2</v>
      </c>
      <c r="C9" s="57" t="s">
        <v>6</v>
      </c>
      <c r="D9" s="57" t="s">
        <v>7</v>
      </c>
      <c r="E9" s="58">
        <v>5</v>
      </c>
      <c r="F9" s="58">
        <v>6</v>
      </c>
      <c r="G9" s="58">
        <v>7</v>
      </c>
      <c r="H9" s="58">
        <v>8</v>
      </c>
      <c r="I9" s="58">
        <v>9</v>
      </c>
      <c r="J9" s="58">
        <v>10</v>
      </c>
      <c r="K9" s="58">
        <v>11</v>
      </c>
      <c r="L9" s="58">
        <v>12</v>
      </c>
      <c r="M9" s="58">
        <v>13</v>
      </c>
      <c r="N9" s="58">
        <v>14</v>
      </c>
      <c r="O9" s="58">
        <v>15</v>
      </c>
      <c r="P9" s="58">
        <v>16</v>
      </c>
    </row>
    <row r="10" spans="1:16" ht="39" customHeight="1" x14ac:dyDescent="0.25">
      <c r="A10" s="59">
        <v>1</v>
      </c>
      <c r="B10" s="66" t="s">
        <v>141</v>
      </c>
      <c r="C10" s="60" t="s">
        <v>140</v>
      </c>
      <c r="D10" s="61">
        <v>1</v>
      </c>
      <c r="E10" s="62">
        <v>30000</v>
      </c>
      <c r="F10" s="62">
        <v>49783</v>
      </c>
      <c r="G10" s="63">
        <v>59800</v>
      </c>
      <c r="H10" s="63">
        <f t="shared" ref="H10" si="0">SUM(E10:G10)</f>
        <v>139583</v>
      </c>
      <c r="I10" s="64">
        <v>3</v>
      </c>
      <c r="J10" s="63">
        <f t="shared" ref="J10" si="1">AVERAGE(E10:G10)</f>
        <v>46527.666666666664</v>
      </c>
      <c r="K10" s="63">
        <f t="shared" ref="K10" si="2">STDEV(E10:G10)</f>
        <v>15164.36270778741</v>
      </c>
      <c r="L10" s="65">
        <f t="shared" ref="L10" si="3">STDEV(E10:G10)/AVERAGE(E10:G10)</f>
        <v>0.32592140965133454</v>
      </c>
      <c r="M10" s="63">
        <f>MIN(E10:G10)</f>
        <v>30000</v>
      </c>
      <c r="N10" s="67">
        <f>M10*D10</f>
        <v>30000</v>
      </c>
      <c r="O10" s="68" t="s">
        <v>142</v>
      </c>
      <c r="P10" s="50"/>
    </row>
    <row r="11" spans="1:16" ht="15" customHeight="1" x14ac:dyDescent="0.25">
      <c r="A11" s="69"/>
      <c r="B11" s="70" t="s">
        <v>139</v>
      </c>
      <c r="C11" s="70"/>
      <c r="D11" s="70"/>
      <c r="E11" s="70"/>
      <c r="F11" s="70"/>
      <c r="G11" s="70"/>
      <c r="H11" s="70"/>
      <c r="I11" s="70"/>
      <c r="J11" s="70"/>
      <c r="K11" s="70"/>
      <c r="L11" s="71"/>
      <c r="M11" s="70"/>
      <c r="N11" s="72">
        <f>SUM(N10:N10)</f>
        <v>30000</v>
      </c>
    </row>
  </sheetData>
  <mergeCells count="14">
    <mergeCell ref="M7:M8"/>
    <mergeCell ref="J7:L7"/>
    <mergeCell ref="A7:A8"/>
    <mergeCell ref="B7:B8"/>
    <mergeCell ref="C7:C8"/>
    <mergeCell ref="D7:D8"/>
    <mergeCell ref="E7:H7"/>
    <mergeCell ref="I7:I8"/>
    <mergeCell ref="H1:M1"/>
    <mergeCell ref="A3:M3"/>
    <mergeCell ref="A4:B4"/>
    <mergeCell ref="C4:M4"/>
    <mergeCell ref="A5:B5"/>
    <mergeCell ref="C5:M5"/>
  </mergeCells>
  <pageMargins left="0.25" right="0.25" top="0.75" bottom="0.75" header="0.3" footer="0.3"/>
  <pageSetup paperSize="9"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Sheet1</vt:lpstr>
      <vt:lpstr>Sheet1 (2)</vt:lpstr>
      <vt:lpstr>Sheet1!Область_печати</vt:lpstr>
      <vt:lpstr>'Sheet1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орлов</dc:creator>
  <cp:lastModifiedBy>user</cp:lastModifiedBy>
  <cp:lastPrinted>2026-02-03T11:11:37Z</cp:lastPrinted>
  <dcterms:created xsi:type="dcterms:W3CDTF">2015-06-05T18:17:20Z</dcterms:created>
  <dcterms:modified xsi:type="dcterms:W3CDTF">2026-04-22T16:54:30Z</dcterms:modified>
</cp:coreProperties>
</file>