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</sheets>
  <definedNames>
    <definedName name="_xlnm._FilterDatabase" localSheetId="0" hidden="1">'2-е полугодие (часть 1) лот 1'!$A$7:$K$7</definedName>
    <definedName name="Print_Area" localSheetId="0">'2-е полугодие (часть 1) лот 1'!$A$1:$O$16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N8" i="14"/>
  <c r="O8"/>
  <c r="O9"/>
  <c r="J8"/>
  <c r="K8"/>
  <c r="I8"/>
  <c r="L8"/>
  <c r="M8"/>
  <c r="M9"/>
</calcChain>
</file>

<file path=xl/sharedStrings.xml><?xml version="1.0" encoding="utf-8"?>
<sst xmlns="http://schemas.openxmlformats.org/spreadsheetml/2006/main" count="26" uniqueCount="26">
  <si>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</si>
  <si>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</si>
  <si>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</si>
  <si>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</si>
  <si>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</si>
  <si>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</si>
  <si>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</si>
  <si>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</si>
  <si>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</si>
  <si>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</si>
  <si>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</si>
  <si>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</si>
  <si>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</si>
  <si>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</si>
  <si>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</si>
  <si>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</si>
  <si>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</si>
  <si>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Жданова И.А.</t>
  </si>
  <si>
    <t>Начальник отдела конъюнктуры контрактной службы                                                В.В. Магнев</t>
  </si>
  <si>
    <t>шт.</t>
  </si>
  <si>
    <t>Протез сердечного аортального клапана двустворчатый (протез аорты из биологического полимера)</t>
  </si>
  <si>
    <t>32.50.21.121-00069</t>
  </si>
  <si>
    <t>КП № 1 от 24.04.2026 № 24/04-78 (вх. № 01433 k/26 от 27.04.2026)</t>
  </si>
  <si>
    <t>КП № 1 от 24.04.2026 № 178 (вх. № 01431 k/26 от 27.04.2026)</t>
  </si>
  <si>
    <t>КП № 2 от 24.04.2026 № 148 (вх. № 01432 k/26 от 27.04.2026)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</si>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</sst>
</file>

<file path=xl/styles.xml><?xml version="1.0" encoding="utf-8"?>
<styleSheet xmlns="http://schemas.openxmlformats.org/spreadsheetml/2006/main">
  <numFmts count="1">
    <numFmt numFmtId="180" formatCode="0.0%"/>
  </numFmts>
  <fonts count="17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43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180" fontId="0" fillId="0" borderId="0" xfId="0" applyNumberFormat="1"/>
    <xf numFmtId="1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/>
    </xf>
    <xf numFmtId="1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1" fontId="9" fillId="0" borderId="0" xfId="0" applyNumberFormat="1" applyFont="1"/>
    <xf numFmtId="4" fontId="5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 wrapText="1"/>
    </xf>
    <xf numFmtId="4" fontId="8" fillId="0" borderId="1" xfId="0" applyNumberFormat="1" applyFont="1" applyFill="1" applyBorder="1" applyAlignment="1">
      <alignment horizontal="center" wrapText="1"/>
    </xf>
    <xf numFmtId="10" fontId="8" fillId="0" borderId="1" xfId="0" applyNumberFormat="1" applyFont="1" applyFill="1" applyBorder="1" applyAlignment="1">
      <alignment horizontal="center" wrapText="1"/>
    </xf>
    <xf numFmtId="4" fontId="8" fillId="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4" fontId="8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wrapText="1"/>
    </xf>
    <xf numFmtId="4" fontId="8" fillId="2" borderId="1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6"/>
  <sheetViews>
    <sheetView tabSelected="1" zoomScale="85" zoomScaleNormal="85" zoomScaleSheetLayoutView="130" workbookViewId="0">
      <selection activeCell="C13" sqref="C13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5.554687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1.5546875" bestFit="1" customWidth="1"/>
    <col min="14" max="14" width="10.5546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26" t="s">
        <v>0</v>
      </c>
      <c r="B1" s="26"/>
      <c r="C1" s="26"/>
      <c r="D1" s="26"/>
      <c r="E1" s="26"/>
      <c r="F1" s="27"/>
      <c r="G1" s="26"/>
      <c r="H1" s="26"/>
      <c r="I1" s="26"/>
      <c r="J1" s="26"/>
      <c r="K1" s="26"/>
      <c r="L1" s="26"/>
      <c r="M1" s="26"/>
      <c r="N1" s="26"/>
      <c r="O1" s="26"/>
    </row>
    <row r="2" spans="1:15" ht="30" customHeight="1">
      <c r="A2" s="28" t="s">
        <v>1</v>
      </c>
      <c r="B2" s="28"/>
      <c r="C2" s="28"/>
      <c r="D2" s="28"/>
      <c r="E2" s="28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62.4" customHeight="1">
      <c r="A3" s="30" t="s">
        <v>25</v>
      </c>
      <c r="B3" s="30"/>
      <c r="C3" s="30"/>
      <c r="D3" s="30"/>
      <c r="E3" s="30"/>
      <c r="F3" s="29"/>
      <c r="G3" s="30"/>
      <c r="H3" s="30"/>
      <c r="I3" s="30"/>
      <c r="J3" s="30"/>
      <c r="K3" s="30"/>
      <c r="L3" s="30"/>
      <c r="M3" s="30"/>
      <c r="N3" s="30"/>
      <c r="O3" s="30"/>
    </row>
    <row r="4" spans="1:15">
      <c r="A4" s="5"/>
      <c r="B4" s="6"/>
      <c r="C4" s="6"/>
      <c r="D4" s="6"/>
      <c r="E4" s="6"/>
      <c r="F4" s="7"/>
      <c r="G4" s="6"/>
      <c r="H4" s="6"/>
      <c r="I4" s="14"/>
      <c r="J4" s="6"/>
      <c r="K4" s="15"/>
    </row>
    <row r="5" spans="1:15">
      <c r="A5" s="38" t="s">
        <v>2</v>
      </c>
      <c r="B5" s="39" t="s">
        <v>3</v>
      </c>
      <c r="C5" s="39" t="s">
        <v>4</v>
      </c>
      <c r="D5" s="31" t="s">
        <v>5</v>
      </c>
      <c r="E5" s="31"/>
      <c r="F5" s="32"/>
      <c r="G5" s="34" t="s">
        <v>6</v>
      </c>
      <c r="H5" s="41" t="s">
        <v>7</v>
      </c>
      <c r="I5" s="42" t="s">
        <v>8</v>
      </c>
      <c r="J5" s="34" t="s">
        <v>9</v>
      </c>
      <c r="K5" s="35" t="s">
        <v>10</v>
      </c>
      <c r="L5" s="33" t="s">
        <v>11</v>
      </c>
      <c r="M5" s="33" t="s">
        <v>12</v>
      </c>
      <c r="N5" s="33" t="s">
        <v>13</v>
      </c>
      <c r="O5" s="33" t="s">
        <v>14</v>
      </c>
    </row>
    <row r="6" spans="1:15" ht="71.400000000000006">
      <c r="A6" s="38"/>
      <c r="B6" s="40"/>
      <c r="C6" s="40"/>
      <c r="D6" s="23" t="s">
        <v>23</v>
      </c>
      <c r="E6" s="23" t="s">
        <v>24</v>
      </c>
      <c r="F6" s="23" t="s">
        <v>22</v>
      </c>
      <c r="G6" s="34"/>
      <c r="H6" s="34"/>
      <c r="I6" s="42"/>
      <c r="J6" s="34"/>
      <c r="K6" s="35"/>
      <c r="L6" s="33"/>
      <c r="M6" s="33"/>
      <c r="N6" s="33"/>
      <c r="O6" s="33"/>
    </row>
    <row r="7" spans="1:1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</row>
    <row r="8" spans="1:15" ht="42">
      <c r="A8" s="9">
        <v>1</v>
      </c>
      <c r="B8" s="19" t="s">
        <v>20</v>
      </c>
      <c r="C8" s="19" t="s">
        <v>21</v>
      </c>
      <c r="D8" s="24">
        <v>118300</v>
      </c>
      <c r="E8" s="25">
        <v>117800</v>
      </c>
      <c r="F8" s="25">
        <v>115000</v>
      </c>
      <c r="G8" s="19">
        <v>1</v>
      </c>
      <c r="H8" s="19" t="s">
        <v>19</v>
      </c>
      <c r="I8" s="16">
        <f>(D8+E8+F8)*1/3</f>
        <v>117033.33</v>
      </c>
      <c r="J8" s="16">
        <f>STDEV(D8:F8)</f>
        <v>1778.58</v>
      </c>
      <c r="K8" s="17">
        <f>J8/I8</f>
        <v>1.52E-2</v>
      </c>
      <c r="L8" s="18">
        <f>I8</f>
        <v>117033.33</v>
      </c>
      <c r="M8" s="18">
        <f>L8*G8</f>
        <v>117033.33</v>
      </c>
      <c r="N8" s="18">
        <f>F8</f>
        <v>115000</v>
      </c>
      <c r="O8" s="20">
        <f>N8*G8</f>
        <v>115000</v>
      </c>
    </row>
    <row r="9" spans="1:15">
      <c r="A9" s="33" t="s">
        <v>15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22">
        <f>SUM(M8:M8)</f>
        <v>117033.33</v>
      </c>
      <c r="N9" s="21"/>
      <c r="O9" s="22">
        <f>SUM(O8:O8)</f>
        <v>115000</v>
      </c>
    </row>
    <row r="10" spans="1:15" ht="69.900000000000006" customHeight="1">
      <c r="A10" s="36" t="s">
        <v>16</v>
      </c>
      <c r="B10" s="36"/>
      <c r="C10" s="36"/>
      <c r="D10" s="36"/>
      <c r="E10" s="36"/>
      <c r="F10" s="37"/>
      <c r="G10" s="36"/>
      <c r="H10" s="36"/>
      <c r="I10" s="36"/>
      <c r="J10" s="36"/>
      <c r="K10" s="36"/>
      <c r="L10" s="36"/>
      <c r="M10" s="36"/>
      <c r="N10" s="36"/>
      <c r="O10" s="36"/>
    </row>
    <row r="11" spans="1:15">
      <c r="A11" s="10" t="s">
        <v>18</v>
      </c>
      <c r="B11" s="11"/>
      <c r="C11" s="11"/>
      <c r="D11" s="12"/>
      <c r="E11" s="12"/>
      <c r="F11" s="12"/>
    </row>
    <row r="16" spans="1:15">
      <c r="A16" s="13" t="s">
        <v>17</v>
      </c>
    </row>
  </sheetData>
  <mergeCells count="18">
    <mergeCell ref="A10:O10"/>
    <mergeCell ref="A5:A6"/>
    <mergeCell ref="B5:B6"/>
    <mergeCell ref="C5:C6"/>
    <mergeCell ref="M5:M6"/>
    <mergeCell ref="N5:N6"/>
    <mergeCell ref="O5:O6"/>
    <mergeCell ref="G5:G6"/>
    <mergeCell ref="H5:H6"/>
    <mergeCell ref="I5:I6"/>
    <mergeCell ref="A1:O1"/>
    <mergeCell ref="A2:O2"/>
    <mergeCell ref="A3:O3"/>
    <mergeCell ref="D5:F5"/>
    <mergeCell ref="A9:L9"/>
    <mergeCell ref="J5:J6"/>
    <mergeCell ref="K5:K6"/>
    <mergeCell ref="L5:L6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2-е полугодие (часть 1) лот 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2026-04-29T06:23:30Z</cp:lastPrinted>
  <dcterms:created xsi:type="dcterms:W3CDTF">2011-08-15T06:57:36Z</dcterms:created>
  <dcterms:modified xsi:type="dcterms:W3CDTF">2026-04-29T13:35:01Z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