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0.0.75\net\KTO\ЗАКУПКИ\АУКЦИОНЫ 2026\Электронный магазин\расходка дшо\"/>
    </mc:Choice>
  </mc:AlternateContent>
  <bookViews>
    <workbookView xWindow="0" yWindow="0" windowWidth="28800" windowHeight="11775" activeTab="1"/>
  </bookViews>
  <sheets>
    <sheet name="Лист1" sheetId="1" r:id="rId1"/>
    <sheet name="Наименьшее" sheetId="4" r:id="rId2"/>
    <sheet name="Лист3" sheetId="3" r:id="rId3"/>
  </sheets>
  <calcPr calcId="162913" fullPrecision="0"/>
</workbook>
</file>

<file path=xl/calcChain.xml><?xml version="1.0" encoding="utf-8"?>
<calcChain xmlns="http://schemas.openxmlformats.org/spreadsheetml/2006/main">
  <c r="I12" i="4" l="1"/>
  <c r="I13" i="4"/>
  <c r="I11" i="4"/>
  <c r="I14" i="4" l="1"/>
  <c r="H35" i="1" l="1"/>
  <c r="L35" i="1" s="1"/>
  <c r="I35" i="1"/>
  <c r="H34" i="1"/>
  <c r="L34" i="1" s="1"/>
  <c r="I34" i="1"/>
  <c r="H33" i="1"/>
  <c r="L33" i="1" s="1"/>
  <c r="I33" i="1"/>
  <c r="H32" i="1"/>
  <c r="L32" i="1" s="1"/>
  <c r="I32" i="1"/>
  <c r="H31" i="1"/>
  <c r="L31" i="1" s="1"/>
  <c r="I31" i="1"/>
  <c r="H30" i="1"/>
  <c r="L30" i="1" s="1"/>
  <c r="I30" i="1"/>
  <c r="H29" i="1"/>
  <c r="L29" i="1" s="1"/>
  <c r="I29" i="1"/>
  <c r="H28" i="1"/>
  <c r="L28" i="1" s="1"/>
  <c r="I28" i="1"/>
  <c r="H27" i="1"/>
  <c r="L27" i="1" s="1"/>
  <c r="I27" i="1"/>
  <c r="H26" i="1"/>
  <c r="L26" i="1" s="1"/>
  <c r="I26" i="1"/>
  <c r="J26" i="1" l="1"/>
  <c r="J28" i="1"/>
  <c r="J29" i="1"/>
  <c r="J30" i="1"/>
  <c r="J31" i="1"/>
  <c r="J32" i="1"/>
  <c r="J35" i="1"/>
  <c r="J33" i="1"/>
  <c r="J27" i="1"/>
  <c r="J34" i="1"/>
  <c r="H25" i="1"/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L25" i="1" l="1"/>
  <c r="J25" i="1"/>
  <c r="H11" i="1"/>
  <c r="H12" i="1"/>
  <c r="L12" i="1" l="1"/>
  <c r="J12" i="1"/>
  <c r="L11" i="1"/>
  <c r="J11" i="1"/>
  <c r="H14" i="1"/>
  <c r="H13" i="1"/>
  <c r="L13" i="1" l="1"/>
  <c r="J13" i="1"/>
  <c r="L14" i="1"/>
  <c r="J14" i="1"/>
  <c r="H15" i="1"/>
  <c r="H16" i="1"/>
  <c r="H17" i="1"/>
  <c r="H18" i="1"/>
  <c r="H19" i="1"/>
  <c r="H20" i="1"/>
  <c r="H21" i="1"/>
  <c r="H22" i="1"/>
  <c r="H23" i="1"/>
  <c r="H24" i="1"/>
  <c r="L23" i="1" l="1"/>
  <c r="J23" i="1"/>
  <c r="L21" i="1"/>
  <c r="J21" i="1"/>
  <c r="L19" i="1"/>
  <c r="J19" i="1"/>
  <c r="L17" i="1"/>
  <c r="J17" i="1"/>
  <c r="L15" i="1"/>
  <c r="J15" i="1"/>
  <c r="L24" i="1"/>
  <c r="J24" i="1"/>
  <c r="L22" i="1"/>
  <c r="J22" i="1"/>
  <c r="L20" i="1"/>
  <c r="J20" i="1"/>
  <c r="L18" i="1"/>
  <c r="J18" i="1"/>
  <c r="L16" i="1"/>
  <c r="J16" i="1"/>
  <c r="L36" i="1" l="1"/>
</calcChain>
</file>

<file path=xl/sharedStrings.xml><?xml version="1.0" encoding="utf-8"?>
<sst xmlns="http://schemas.openxmlformats.org/spreadsheetml/2006/main" count="128" uniqueCount="82">
  <si>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</si>
  <si>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</si>
  <si>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</si>
  <si>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</si>
  <si>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</si>
  <si>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 xml:space="preserve">Дата подготовки обоснования НМЦК:          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</si>
  <si>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</si>
  <si>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</si>
  <si>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>сопоставимых рыночных цен (анализа рынка)</t>
    </r>
  </si>
  <si>
    <t>ИТОГО:</t>
  </si>
  <si>
    <t>кол-во</t>
  </si>
  <si>
    <t>Общая стоимость</t>
  </si>
  <si>
    <t>Ед. изм.</t>
  </si>
  <si>
    <t>Основные характеристики объекта закупки</t>
  </si>
  <si>
    <t>Цена предложенная участником № 2, руб. ц₁</t>
  </si>
  <si>
    <t>Цена предложенная участником № 3, руб. ц₁</t>
  </si>
  <si>
    <t>Обоснования начальной (максимальной) цены закупки</t>
  </si>
  <si>
    <t>(указывается предмет закупки)</t>
  </si>
  <si>
    <t>упак.</t>
  </si>
  <si>
    <t>шт.</t>
  </si>
  <si>
    <t>Код ККН</t>
  </si>
  <si>
    <t xml:space="preserve">              должность</t>
  </si>
  <si>
    <t xml:space="preserve">            подпись</t>
  </si>
  <si>
    <t xml:space="preserve">         рашифровка</t>
  </si>
  <si>
    <t>______________________________________________________</t>
  </si>
  <si>
    <t xml:space="preserve">             </t>
  </si>
  <si>
    <t xml:space="preserve">                 </t>
  </si>
  <si>
    <t>Работник контрактной службы/контрактный управляющий</t>
  </si>
  <si>
    <t>Закупка канцелярских товаров</t>
  </si>
  <si>
    <t>Клей-карандаш 40г ATTACHE '15434</t>
  </si>
  <si>
    <t>Картон цветной 16л, 8цв, А4, мелов, Мультики, 11-416-90</t>
  </si>
  <si>
    <t>Вертикальный накопитель Attache City 90мм прозрачный</t>
  </si>
  <si>
    <t>Клейкие закладки бумаж. 4цв.по 50л. 50ммх20 Attache Selection</t>
  </si>
  <si>
    <t>Заготовка для ламинирования Promega office А4, 100мкм 100шт/уп.</t>
  </si>
  <si>
    <t>Заготовка для ламинирования Promega office А4, 80мкм 100шт/уп.</t>
  </si>
  <si>
    <t xml:space="preserve">Кисть №1School, пони, круглая, N5
</t>
  </si>
  <si>
    <t>Кисть №1School, белка, круглая, N6</t>
  </si>
  <si>
    <t>Гуашь Перламутровая Луч 6 цв. 110г., 22С 1400-08</t>
  </si>
  <si>
    <t>Пластилин Гамма Мультики 12цв 240г со стеком</t>
  </si>
  <si>
    <t>Маркер пеинт (лак) MunHwa 2 мм белый</t>
  </si>
  <si>
    <t>Маркер для белья EDDING E-8040/1 черный 1мм</t>
  </si>
  <si>
    <t>Маркер для кафеля EDDING E-8200 метал. Корпус 2-4мм</t>
  </si>
  <si>
    <t>Клейкая лента двусторонняя Комус 48мм х 25м, полипропилен</t>
  </si>
  <si>
    <t>Папка-конверт на кнопке КНК 180 бесцв. прз. 10шт/уп</t>
  </si>
  <si>
    <t>Клейкая лента упаковочная ATTACHE 50мм х 66м 50мкм прозрачная</t>
  </si>
  <si>
    <t>Контейнер с чернилами Epson T6641 C13T66414A чер. для L100</t>
  </si>
  <si>
    <t>Контейнер с чернилами Epson T6642 C13T66424A гол. для L100</t>
  </si>
  <si>
    <t>Контейнер с чернилами Epson T6643 C13T66434A пурп. для L100</t>
  </si>
  <si>
    <t>Контейнер с чернилами Epson T6644 C13T66444A жел. для L100</t>
  </si>
  <si>
    <t>Бумага для цв.струй.печ. EPSON s041287 (А4, 255г, PREMIUM PHOTO, глянц., пачка</t>
  </si>
  <si>
    <t>Бумага для цв. струй. печ. HP Q2510A (A4, 200г, PHOTO, глянц, пачка 100л)</t>
  </si>
  <si>
    <t xml:space="preserve">Ручка шариковая PILOT BPS-GP-F резин. Манжет. синяя 0, 32мм </t>
  </si>
  <si>
    <t xml:space="preserve">Ручка гелевая Attache City 0, 5мм синий </t>
  </si>
  <si>
    <t>Карандаши цветные 12цв 6-гран  СК037/12</t>
  </si>
  <si>
    <t>набор</t>
  </si>
  <si>
    <t>32.99.12.110-001</t>
  </si>
  <si>
    <t>32.99.12.110-004</t>
  </si>
  <si>
    <t>17.23.13.199-009</t>
  </si>
  <si>
    <t>17.23.14.120-002</t>
  </si>
  <si>
    <t>22.29.25.000-126</t>
  </si>
  <si>
    <t>17.23.11.150-007</t>
  </si>
  <si>
    <t>22.29.25.000-085</t>
  </si>
  <si>
    <t>32.99.15.110-002</t>
  </si>
  <si>
    <t>20.30.23.110-001</t>
  </si>
  <si>
    <t>20.59.52.110-001</t>
  </si>
  <si>
    <t>32.99.12.120-006</t>
  </si>
  <si>
    <t>32.99.12.120</t>
  </si>
  <si>
    <t>32.99.12.120-007</t>
  </si>
  <si>
    <t>22.29.25.000</t>
  </si>
  <si>
    <t>22.29.25.000-035</t>
  </si>
  <si>
    <t>20.59.30.190</t>
  </si>
  <si>
    <t>17.12.14.129</t>
  </si>
  <si>
    <t xml:space="preserve">Минимальная цена для расчета контракта, руб. </t>
  </si>
  <si>
    <t>Общая стоимость, руб.</t>
  </si>
  <si>
    <t>Специалист по закупкам: Дородная А.А.</t>
  </si>
  <si>
    <t xml:space="preserve"> </t>
  </si>
  <si>
    <t>Поставка расходных материалов для ООМПНОО ДПО №77 для нужд СПб ГБУЗ «Городская поликлиника №111» в 2026 году.</t>
  </si>
  <si>
    <t>крем для рук</t>
  </si>
  <si>
    <t>литр</t>
  </si>
  <si>
    <t>Бинт медицинский эластичный фиксирующий (когезив, 6 см * 4 м)</t>
  </si>
  <si>
    <t>Бинт медицинский эластичный фиксирующий  (когезив, 6 см * 8 см), 12 шт/упак</t>
  </si>
  <si>
    <t>упак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</si>
</sst>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#,##0.00;[Red]#,##0.00"/>
    <numFmt numFmtId="166" formatCode="0;[Red]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b/>
      <sz val="12"/>
      <color indexed="8"/>
      <name val="Arial"/>
      <family val="2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">
    <xf numFmtId="0" fontId="0" fillId="0" borderId="0"/>
    <xf numFmtId="9" fontId="1" fillId="0" borderId="0" applyFont="0" applyFill="0" applyBorder="0" applyAlignment="0" applyProtection="0"/>
    <xf numFmtId="0" fontId="8" fillId="0" borderId="0"/>
    <xf numFmtId="0" fontId="9" fillId="0" borderId="0"/>
    <xf numFmtId="0" fontId="10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2" borderId="0">
      <alignment horizontal="right" vertical="center"/>
    </xf>
    <xf numFmtId="0" fontId="14" fillId="2" borderId="0">
      <alignment horizontal="left" vertical="center"/>
    </xf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0" fontId="18" fillId="0" borderId="0"/>
    <xf numFmtId="9" fontId="18" fillId="0" borderId="0"/>
    <xf numFmtId="0" fontId="19" fillId="4" borderId="0">
      <alignment horizontal="right" vertical="center"/>
    </xf>
    <xf numFmtId="0" fontId="9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/>
    </xf>
    <xf numFmtId="165" fontId="5" fillId="0" borderId="0" xfId="0" applyNumberFormat="1" applyFont="1" applyBorder="1"/>
    <xf numFmtId="9" fontId="5" fillId="0" borderId="0" xfId="1" applyFont="1" applyFill="1" applyBorder="1"/>
    <xf numFmtId="0" fontId="4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/>
    <xf numFmtId="9" fontId="5" fillId="0" borderId="1" xfId="1" applyFont="1" applyFill="1" applyBorder="1"/>
    <xf numFmtId="0" fontId="5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3" xfId="0" applyFont="1" applyBorder="1" applyAlignment="1">
      <alignment horizontal="center" vertical="center" wrapText="1" shrinkToFit="1"/>
    </xf>
    <xf numFmtId="9" fontId="4" fillId="0" borderId="1" xfId="1" applyFont="1" applyBorder="1" applyAlignment="1">
      <alignment horizontal="center" vertical="top" wrapText="1"/>
    </xf>
    <xf numFmtId="166" fontId="2" fillId="0" borderId="1" xfId="0" applyNumberFormat="1" applyFont="1" applyBorder="1"/>
    <xf numFmtId="0" fontId="3" fillId="0" borderId="3" xfId="0" applyFont="1" applyBorder="1" applyAlignment="1">
      <alignment horizontal="center" vertical="center" wrapText="1" shrinkToFit="1"/>
    </xf>
    <xf numFmtId="0" fontId="0" fillId="0" borderId="0" xfId="0"/>
    <xf numFmtId="2" fontId="2" fillId="0" borderId="1" xfId="0" applyNumberFormat="1" applyFont="1" applyBorder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 shrinkToFit="1"/>
    </xf>
    <xf numFmtId="2" fontId="3" fillId="0" borderId="0" xfId="0" applyNumberFormat="1" applyFont="1" applyAlignment="1">
      <alignment horizontal="justify" vertical="center"/>
    </xf>
    <xf numFmtId="2" fontId="5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 shrinkToFit="1"/>
    </xf>
    <xf numFmtId="2" fontId="4" fillId="0" borderId="1" xfId="0" applyNumberFormat="1" applyFont="1" applyBorder="1"/>
    <xf numFmtId="2" fontId="5" fillId="0" borderId="0" xfId="0" applyNumberFormat="1" applyFont="1" applyBorder="1"/>
    <xf numFmtId="2" fontId="0" fillId="0" borderId="0" xfId="0" applyNumberFormat="1" applyBorder="1"/>
    <xf numFmtId="0" fontId="2" fillId="0" borderId="0" xfId="0" applyFont="1"/>
    <xf numFmtId="0" fontId="5" fillId="0" borderId="4" xfId="0" applyFont="1" applyBorder="1" applyAlignment="1">
      <alignment horizontal="center" vertical="center"/>
    </xf>
    <xf numFmtId="9" fontId="3" fillId="0" borderId="1" xfId="1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 wrapText="1"/>
    </xf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 shrinkToFit="1"/>
    </xf>
    <xf numFmtId="0" fontId="16" fillId="0" borderId="1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center" wrapText="1" shrinkToFit="1"/>
    </xf>
    <xf numFmtId="2" fontId="3" fillId="0" borderId="1" xfId="0" applyNumberFormat="1" applyFont="1" applyBorder="1" applyAlignment="1">
      <alignment horizontal="center" vertical="center" wrapText="1" shrinkToFit="1"/>
    </xf>
    <xf numFmtId="2" fontId="3" fillId="3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2" fillId="0" borderId="0" xfId="0" applyFont="1" applyBorder="1"/>
    <xf numFmtId="0" fontId="6" fillId="0" borderId="0" xfId="0" applyFont="1" applyBorder="1" applyAlignment="1">
      <alignment vertical="justify" wrapText="1"/>
    </xf>
    <xf numFmtId="2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2" fontId="6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/>
    <xf numFmtId="2" fontId="3" fillId="0" borderId="3" xfId="0" applyNumberFormat="1" applyFont="1" applyFill="1" applyBorder="1" applyAlignment="1">
      <alignment horizontal="center" vertical="center" wrapText="1" shrinkToFit="1"/>
    </xf>
    <xf numFmtId="2" fontId="3" fillId="0" borderId="1" xfId="0" applyNumberFormat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6" fontId="2" fillId="0" borderId="0" xfId="0" applyNumberFormat="1" applyFont="1" applyBorder="1"/>
    <xf numFmtId="2" fontId="4" fillId="0" borderId="1" xfId="0" applyNumberFormat="1" applyFont="1" applyBorder="1" applyAlignment="1">
      <alignment horizontal="center" vertical="center" wrapText="1" shrinkToFit="1"/>
    </xf>
    <xf numFmtId="0" fontId="20" fillId="0" borderId="0" xfId="0" applyFont="1"/>
    <xf numFmtId="0" fontId="2" fillId="0" borderId="1" xfId="0" applyFont="1" applyBorder="1" applyAlignment="1"/>
    <xf numFmtId="0" fontId="2" fillId="0" borderId="3" xfId="0" applyFont="1" applyBorder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justify" wrapText="1"/>
    </xf>
    <xf numFmtId="0" fontId="6" fillId="0" borderId="0" xfId="0" applyFont="1" applyAlignment="1">
      <alignment horizontal="left" vertical="center" wrapText="1"/>
    </xf>
    <xf numFmtId="2" fontId="5" fillId="0" borderId="5" xfId="0" applyNumberFormat="1" applyFont="1" applyBorder="1" applyAlignment="1">
      <alignment horizontal="center"/>
    </xf>
    <xf numFmtId="2" fontId="5" fillId="0" borderId="6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6" fillId="5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justify" wrapText="1"/>
    </xf>
  </cellXfs>
  <cellStyles count="19">
    <cellStyle name="S20" xfId="10"/>
    <cellStyle name="S23" xfId="11"/>
    <cellStyle name="S24" xfId="17"/>
    <cellStyle name="Обычный" xfId="0" builtinId="0"/>
    <cellStyle name="Обычный 2" xfId="2"/>
    <cellStyle name="Обычный 2 2" xfId="4"/>
    <cellStyle name="Обычный 2 2 2" xfId="18"/>
    <cellStyle name="Обычный 2 3" xfId="15"/>
    <cellStyle name="Обычный 3" xfId="5"/>
    <cellStyle name="Обычный 3 2" xfId="7"/>
    <cellStyle name="Обычный 4" xfId="3"/>
    <cellStyle name="Обычный 5" xfId="12"/>
    <cellStyle name="Обычный 6" xfId="14"/>
    <cellStyle name="Процентный" xfId="1" builtinId="5"/>
    <cellStyle name="Процентный 2" xfId="8"/>
    <cellStyle name="Процентный 2 2" xfId="16"/>
    <cellStyle name="Процентный 3" xfId="9"/>
    <cellStyle name="Процентный 4" xfId="1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80011</xdr:colOff>
      <xdr:row>9</xdr:row>
      <xdr:rowOff>714375</xdr:rowOff>
    </xdr:from>
    <xdr:to>
      <xdr:col>10</xdr:col>
      <xdr:colOff>32386</xdr:colOff>
      <xdr:row>9</xdr:row>
      <xdr:rowOff>949325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4811" y="2863215"/>
          <a:ext cx="495300" cy="234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83819</xdr:colOff>
      <xdr:row>9</xdr:row>
      <xdr:rowOff>899159</xdr:rowOff>
    </xdr:from>
    <xdr:to>
      <xdr:col>9</xdr:col>
      <xdr:colOff>198120</xdr:colOff>
      <xdr:row>9</xdr:row>
      <xdr:rowOff>970279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3279" y="3047999"/>
          <a:ext cx="609601" cy="194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opLeftCell="A7" workbookViewId="0">
      <selection activeCell="L11" sqref="L11"/>
    </sheetView>
  </sheetViews>
  <sheetFormatPr defaultRowHeight="15" x14ac:dyDescent="0.25"/>
  <cols>
    <col min="1" max="1" width="5.28515625" customWidth="1"/>
    <col min="2" max="2" width="30" customWidth="1"/>
    <col min="3" max="3" width="17.28515625" style="38" customWidth="1"/>
    <col min="4" max="4" width="7.85546875" style="21" customWidth="1"/>
    <col min="5" max="5" width="10.140625" style="23" customWidth="1"/>
    <col min="6" max="6" width="8.7109375" style="23" customWidth="1"/>
    <col min="7" max="7" width="9.140625" style="23" customWidth="1"/>
    <col min="8" max="8" width="10.140625" style="23" customWidth="1"/>
    <col min="9" max="9" width="7.42578125" style="23" customWidth="1"/>
    <col min="10" max="10" width="8.140625" customWidth="1"/>
    <col min="11" max="11" width="6.7109375" customWidth="1"/>
    <col min="12" max="12" width="9.85546875" customWidth="1"/>
    <col min="13" max="13" width="10" bestFit="1" customWidth="1"/>
    <col min="14" max="14" width="11.5703125" style="23" bestFit="1" customWidth="1"/>
    <col min="15" max="15" width="8.85546875" style="23"/>
  </cols>
  <sheetData>
    <row r="1" spans="1:15" x14ac:dyDescent="0.25">
      <c r="E1" s="26"/>
      <c r="F1" s="26"/>
      <c r="G1" s="26"/>
      <c r="H1" s="26"/>
      <c r="I1" s="26"/>
    </row>
    <row r="2" spans="1:15" ht="15.75" x14ac:dyDescent="0.25">
      <c r="A2" s="67" t="s">
        <v>16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15" ht="15.75" x14ac:dyDescent="0.25">
      <c r="E3" s="27"/>
      <c r="F3" s="27"/>
      <c r="G3" s="27"/>
      <c r="H3" s="27"/>
      <c r="I3" s="27"/>
      <c r="J3" s="5"/>
      <c r="K3" s="5"/>
      <c r="L3" s="5"/>
      <c r="M3" s="5"/>
    </row>
    <row r="4" spans="1:15" ht="15.75" x14ac:dyDescent="0.25">
      <c r="A4" s="74" t="s">
        <v>28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5" x14ac:dyDescent="0.25">
      <c r="A5" s="68" t="s">
        <v>17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</row>
    <row r="6" spans="1:15" x14ac:dyDescent="0.25">
      <c r="E6" s="28"/>
      <c r="F6" s="28"/>
      <c r="G6" s="28"/>
      <c r="H6" s="28"/>
      <c r="I6" s="28"/>
      <c r="J6" s="2"/>
      <c r="K6" s="2"/>
      <c r="L6" s="2"/>
      <c r="M6" s="4"/>
    </row>
    <row r="7" spans="1:15" s="1" customFormat="1" ht="15.75" customHeight="1" x14ac:dyDescent="0.25">
      <c r="A7" s="75" t="s">
        <v>8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3"/>
      <c r="N7" s="3"/>
      <c r="O7" s="24"/>
    </row>
    <row r="8" spans="1:15" ht="15.75" x14ac:dyDescent="0.25">
      <c r="E8" s="29"/>
      <c r="F8" s="29"/>
      <c r="G8" s="29"/>
      <c r="H8" s="29"/>
      <c r="I8" s="29"/>
    </row>
    <row r="9" spans="1:15" ht="15.75" x14ac:dyDescent="0.25">
      <c r="A9" s="71" t="s">
        <v>3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3"/>
      <c r="N9" s="73"/>
    </row>
    <row r="10" spans="1:15" s="7" customFormat="1" ht="114.75" x14ac:dyDescent="0.25">
      <c r="A10" s="6" t="s">
        <v>2</v>
      </c>
      <c r="B10" s="17" t="s">
        <v>13</v>
      </c>
      <c r="C10" s="49" t="s">
        <v>20</v>
      </c>
      <c r="D10" s="17" t="s">
        <v>12</v>
      </c>
      <c r="E10" s="30" t="s">
        <v>6</v>
      </c>
      <c r="F10" s="30" t="s">
        <v>14</v>
      </c>
      <c r="G10" s="30" t="s">
        <v>15</v>
      </c>
      <c r="H10" s="8" t="s">
        <v>7</v>
      </c>
      <c r="I10" s="12" t="s">
        <v>1</v>
      </c>
      <c r="J10" s="18" t="s">
        <v>0</v>
      </c>
      <c r="K10" s="17" t="s">
        <v>10</v>
      </c>
      <c r="L10" s="30" t="s">
        <v>11</v>
      </c>
      <c r="N10" s="46"/>
    </row>
    <row r="11" spans="1:15" s="34" customFormat="1" ht="25.5" x14ac:dyDescent="0.25">
      <c r="A11" s="6">
        <v>1</v>
      </c>
      <c r="B11" s="39" t="s">
        <v>51</v>
      </c>
      <c r="C11" s="49" t="s">
        <v>55</v>
      </c>
      <c r="D11" s="42" t="s">
        <v>19</v>
      </c>
      <c r="E11" s="56">
        <v>65.08</v>
      </c>
      <c r="F11" s="25">
        <v>66.319999999999993</v>
      </c>
      <c r="G11" s="43">
        <v>67.03</v>
      </c>
      <c r="H11" s="43">
        <f>AVERAGE(E11:G11)</f>
        <v>66.14</v>
      </c>
      <c r="I11" s="37">
        <f t="shared" ref="I11:I35" si="0">STDEV(E11:G11)</f>
        <v>0.99</v>
      </c>
      <c r="J11" s="36">
        <f>I11/H11</f>
        <v>0.01</v>
      </c>
      <c r="K11" s="45">
        <v>20</v>
      </c>
      <c r="L11" s="25">
        <f t="shared" ref="L11" si="1">K11*H11</f>
        <v>1322.8</v>
      </c>
      <c r="N11" s="46"/>
    </row>
    <row r="12" spans="1:15" s="34" customFormat="1" ht="25.5" x14ac:dyDescent="0.25">
      <c r="A12" s="6">
        <v>2</v>
      </c>
      <c r="B12" s="39" t="s">
        <v>52</v>
      </c>
      <c r="C12" s="49" t="s">
        <v>56</v>
      </c>
      <c r="D12" s="42" t="s">
        <v>19</v>
      </c>
      <c r="E12" s="56">
        <v>20</v>
      </c>
      <c r="F12" s="25">
        <v>20.38</v>
      </c>
      <c r="G12" s="44">
        <v>20.6</v>
      </c>
      <c r="H12" s="43">
        <f>AVERAGE(E12:G12)</f>
        <v>20.329999999999998</v>
      </c>
      <c r="I12" s="37">
        <f t="shared" si="0"/>
        <v>0.3</v>
      </c>
      <c r="J12" s="36">
        <f>I12/H12</f>
        <v>0.01</v>
      </c>
      <c r="K12" s="45">
        <v>30</v>
      </c>
      <c r="L12" s="25">
        <f t="shared" ref="L12:L35" si="2">K12*H12</f>
        <v>609.9</v>
      </c>
      <c r="N12" s="46"/>
    </row>
    <row r="13" spans="1:15" s="34" customFormat="1" ht="25.5" x14ac:dyDescent="0.25">
      <c r="A13" s="6">
        <v>3</v>
      </c>
      <c r="B13" s="39" t="s">
        <v>29</v>
      </c>
      <c r="C13" s="49" t="s">
        <v>57</v>
      </c>
      <c r="D13" s="42" t="s">
        <v>19</v>
      </c>
      <c r="E13" s="56">
        <v>82.71</v>
      </c>
      <c r="F13" s="25">
        <v>84.28</v>
      </c>
      <c r="G13" s="43">
        <v>85.19</v>
      </c>
      <c r="H13" s="43">
        <f>AVERAGE(E13:G13)</f>
        <v>84.06</v>
      </c>
      <c r="I13" s="37">
        <f t="shared" si="0"/>
        <v>1.25</v>
      </c>
      <c r="J13" s="36">
        <f t="shared" ref="J13:J35" si="3">I13/H13</f>
        <v>0.01</v>
      </c>
      <c r="K13" s="45">
        <v>25</v>
      </c>
      <c r="L13" s="25">
        <f t="shared" si="2"/>
        <v>2101.5</v>
      </c>
      <c r="N13" s="46"/>
    </row>
    <row r="14" spans="1:15" s="34" customFormat="1" ht="25.5" x14ac:dyDescent="0.25">
      <c r="A14" s="6">
        <v>4</v>
      </c>
      <c r="B14" s="39" t="s">
        <v>30</v>
      </c>
      <c r="C14" s="49" t="s">
        <v>58</v>
      </c>
      <c r="D14" s="42" t="s">
        <v>54</v>
      </c>
      <c r="E14" s="56">
        <v>54.8</v>
      </c>
      <c r="F14" s="25">
        <v>55.84</v>
      </c>
      <c r="G14" s="43">
        <v>56.44</v>
      </c>
      <c r="H14" s="43">
        <f>AVERAGE(E14:G14)</f>
        <v>55.69</v>
      </c>
      <c r="I14" s="37">
        <f t="shared" si="0"/>
        <v>0.83</v>
      </c>
      <c r="J14" s="36">
        <f t="shared" si="3"/>
        <v>0.01</v>
      </c>
      <c r="K14" s="45">
        <v>20</v>
      </c>
      <c r="L14" s="25">
        <f t="shared" si="2"/>
        <v>1113.8</v>
      </c>
      <c r="N14" s="46"/>
    </row>
    <row r="15" spans="1:15" s="34" customFormat="1" ht="25.5" x14ac:dyDescent="0.25">
      <c r="A15" s="6">
        <v>5</v>
      </c>
      <c r="B15" s="40" t="s">
        <v>31</v>
      </c>
      <c r="C15" s="49" t="s">
        <v>59</v>
      </c>
      <c r="D15" s="42" t="s">
        <v>19</v>
      </c>
      <c r="E15" s="56">
        <v>247</v>
      </c>
      <c r="F15" s="25">
        <v>251.69</v>
      </c>
      <c r="G15" s="43">
        <v>254</v>
      </c>
      <c r="H15" s="43">
        <f t="shared" ref="H15:H23" si="4">AVERAGE(E15:G15)</f>
        <v>250.9</v>
      </c>
      <c r="I15" s="37">
        <f t="shared" si="0"/>
        <v>3.57</v>
      </c>
      <c r="J15" s="36">
        <f t="shared" si="3"/>
        <v>0.01</v>
      </c>
      <c r="K15" s="45">
        <v>10</v>
      </c>
      <c r="L15" s="25">
        <f t="shared" si="2"/>
        <v>2509</v>
      </c>
      <c r="N15" s="46"/>
    </row>
    <row r="16" spans="1:15" s="34" customFormat="1" ht="25.5" x14ac:dyDescent="0.25">
      <c r="A16" s="6">
        <v>6</v>
      </c>
      <c r="B16" s="40" t="s">
        <v>32</v>
      </c>
      <c r="C16" s="49" t="s">
        <v>60</v>
      </c>
      <c r="D16" s="42" t="s">
        <v>19</v>
      </c>
      <c r="E16" s="56">
        <v>127.24</v>
      </c>
      <c r="F16" s="25">
        <v>130.24</v>
      </c>
      <c r="G16" s="43">
        <v>124.24</v>
      </c>
      <c r="H16" s="43">
        <f>AVERAGE(E16:G16)</f>
        <v>127.24</v>
      </c>
      <c r="I16" s="37">
        <f>STDEV(E16:G16)</f>
        <v>3</v>
      </c>
      <c r="J16" s="36">
        <f t="shared" si="3"/>
        <v>0.02</v>
      </c>
      <c r="K16" s="45">
        <v>1</v>
      </c>
      <c r="L16" s="25">
        <f t="shared" si="2"/>
        <v>127.24</v>
      </c>
      <c r="N16" s="46"/>
    </row>
    <row r="17" spans="1:14" s="34" customFormat="1" ht="32.25" customHeight="1" x14ac:dyDescent="0.25">
      <c r="A17" s="6">
        <v>7</v>
      </c>
      <c r="B17" s="40" t="s">
        <v>33</v>
      </c>
      <c r="C17" s="49" t="s">
        <v>61</v>
      </c>
      <c r="D17" s="50" t="s">
        <v>18</v>
      </c>
      <c r="E17" s="57">
        <v>1228.3800000000001</v>
      </c>
      <c r="F17" s="43">
        <v>1251.72</v>
      </c>
      <c r="G17" s="43">
        <v>1265.23</v>
      </c>
      <c r="H17" s="43">
        <f>AVERAGE(E17:G17)</f>
        <v>1248.44</v>
      </c>
      <c r="I17" s="37">
        <f>STDEV(E17:G17)</f>
        <v>18.64</v>
      </c>
      <c r="J17" s="36">
        <f t="shared" si="3"/>
        <v>0.01</v>
      </c>
      <c r="K17" s="45">
        <v>2</v>
      </c>
      <c r="L17" s="43">
        <f t="shared" si="2"/>
        <v>2496.88</v>
      </c>
      <c r="N17" s="46"/>
    </row>
    <row r="18" spans="1:14" s="34" customFormat="1" ht="25.5" x14ac:dyDescent="0.25">
      <c r="A18" s="6">
        <v>8</v>
      </c>
      <c r="B18" s="41" t="s">
        <v>34</v>
      </c>
      <c r="C18" s="49" t="s">
        <v>61</v>
      </c>
      <c r="D18" s="42" t="s">
        <v>18</v>
      </c>
      <c r="E18" s="56">
        <v>1312.62</v>
      </c>
      <c r="F18" s="25">
        <v>1337.66</v>
      </c>
      <c r="G18" s="43">
        <v>1352</v>
      </c>
      <c r="H18" s="43">
        <f>AVERAGE(E18:G18)</f>
        <v>1334.09</v>
      </c>
      <c r="I18" s="37">
        <f>STDEV(E18:G18)</f>
        <v>19.93</v>
      </c>
      <c r="J18" s="36">
        <f t="shared" si="3"/>
        <v>0.01</v>
      </c>
      <c r="K18" s="45">
        <v>2</v>
      </c>
      <c r="L18" s="25">
        <f t="shared" si="2"/>
        <v>2668.18</v>
      </c>
      <c r="N18" s="46"/>
    </row>
    <row r="19" spans="1:14" s="34" customFormat="1" ht="25.5" x14ac:dyDescent="0.25">
      <c r="A19" s="6">
        <v>9</v>
      </c>
      <c r="B19" s="41" t="s">
        <v>53</v>
      </c>
      <c r="C19" s="49" t="s">
        <v>62</v>
      </c>
      <c r="D19" s="42" t="s">
        <v>54</v>
      </c>
      <c r="E19" s="56">
        <v>67.599999999999994</v>
      </c>
      <c r="F19" s="25">
        <v>68.88</v>
      </c>
      <c r="G19" s="43">
        <v>69.63</v>
      </c>
      <c r="H19" s="43">
        <f t="shared" si="4"/>
        <v>68.7</v>
      </c>
      <c r="I19" s="37">
        <f t="shared" si="0"/>
        <v>1.03</v>
      </c>
      <c r="J19" s="36">
        <f t="shared" si="3"/>
        <v>0.01</v>
      </c>
      <c r="K19" s="45">
        <v>30</v>
      </c>
      <c r="L19" s="25">
        <f t="shared" si="2"/>
        <v>2061</v>
      </c>
      <c r="N19" s="46"/>
    </row>
    <row r="20" spans="1:14" s="34" customFormat="1" ht="38.25" x14ac:dyDescent="0.25">
      <c r="A20" s="6">
        <v>10</v>
      </c>
      <c r="B20" s="41" t="s">
        <v>35</v>
      </c>
      <c r="C20" s="54" t="s">
        <v>68</v>
      </c>
      <c r="D20" s="42" t="s">
        <v>19</v>
      </c>
      <c r="E20" s="56">
        <v>31.1</v>
      </c>
      <c r="F20" s="25">
        <v>31.69</v>
      </c>
      <c r="G20" s="43">
        <v>32.03</v>
      </c>
      <c r="H20" s="43">
        <f>AVERAGE(E20:G20)</f>
        <v>31.61</v>
      </c>
      <c r="I20" s="37">
        <f>STDEV(E20:G20)</f>
        <v>0.47</v>
      </c>
      <c r="J20" s="36">
        <f t="shared" si="3"/>
        <v>0.01</v>
      </c>
      <c r="K20" s="45">
        <v>50</v>
      </c>
      <c r="L20" s="25">
        <f t="shared" si="2"/>
        <v>1580.5</v>
      </c>
      <c r="N20" s="46"/>
    </row>
    <row r="21" spans="1:14" s="34" customFormat="1" x14ac:dyDescent="0.25">
      <c r="A21" s="6">
        <v>11</v>
      </c>
      <c r="B21" s="41" t="s">
        <v>36</v>
      </c>
      <c r="C21" s="54" t="s">
        <v>68</v>
      </c>
      <c r="D21" s="42" t="s">
        <v>19</v>
      </c>
      <c r="E21" s="56">
        <v>108</v>
      </c>
      <c r="F21" s="25">
        <v>110.05</v>
      </c>
      <c r="G21" s="43">
        <v>111.24</v>
      </c>
      <c r="H21" s="43">
        <f t="shared" si="4"/>
        <v>109.76</v>
      </c>
      <c r="I21" s="37">
        <f t="shared" si="0"/>
        <v>1.64</v>
      </c>
      <c r="J21" s="36">
        <f t="shared" si="3"/>
        <v>0.01</v>
      </c>
      <c r="K21" s="45">
        <v>20</v>
      </c>
      <c r="L21" s="25">
        <f t="shared" si="2"/>
        <v>2195.1999999999998</v>
      </c>
      <c r="N21" s="46"/>
    </row>
    <row r="22" spans="1:14" s="34" customFormat="1" ht="25.5" x14ac:dyDescent="0.25">
      <c r="A22" s="6">
        <v>12</v>
      </c>
      <c r="B22" s="39" t="s">
        <v>37</v>
      </c>
      <c r="C22" s="54" t="s">
        <v>63</v>
      </c>
      <c r="D22" s="42" t="s">
        <v>19</v>
      </c>
      <c r="E22" s="56">
        <v>200.01</v>
      </c>
      <c r="F22" s="25">
        <v>203.81</v>
      </c>
      <c r="G22" s="25">
        <v>206.01</v>
      </c>
      <c r="H22" s="43">
        <f t="shared" si="4"/>
        <v>203.28</v>
      </c>
      <c r="I22" s="37">
        <f t="shared" si="0"/>
        <v>3.04</v>
      </c>
      <c r="J22" s="36">
        <f t="shared" si="3"/>
        <v>0.01</v>
      </c>
      <c r="K22" s="45">
        <v>10</v>
      </c>
      <c r="L22" s="25">
        <f t="shared" si="2"/>
        <v>2032.8</v>
      </c>
      <c r="N22" s="46"/>
    </row>
    <row r="23" spans="1:14" s="34" customFormat="1" ht="25.5" x14ac:dyDescent="0.25">
      <c r="A23" s="6">
        <v>13</v>
      </c>
      <c r="B23" s="39" t="s">
        <v>38</v>
      </c>
      <c r="C23" s="49" t="s">
        <v>64</v>
      </c>
      <c r="D23" s="42" t="s">
        <v>54</v>
      </c>
      <c r="E23" s="56">
        <v>85.65</v>
      </c>
      <c r="F23" s="25">
        <v>87.28</v>
      </c>
      <c r="G23" s="25">
        <v>88.22</v>
      </c>
      <c r="H23" s="43">
        <f t="shared" si="4"/>
        <v>87.05</v>
      </c>
      <c r="I23" s="37">
        <f t="shared" si="0"/>
        <v>1.3</v>
      </c>
      <c r="J23" s="36">
        <f t="shared" si="3"/>
        <v>0.01</v>
      </c>
      <c r="K23" s="20">
        <v>30</v>
      </c>
      <c r="L23" s="25">
        <f t="shared" si="2"/>
        <v>2611.5</v>
      </c>
      <c r="N23" s="46"/>
    </row>
    <row r="24" spans="1:14" s="34" customFormat="1" ht="25.5" x14ac:dyDescent="0.25">
      <c r="A24" s="6">
        <v>14</v>
      </c>
      <c r="B24" s="39" t="s">
        <v>39</v>
      </c>
      <c r="C24" s="49" t="s">
        <v>66</v>
      </c>
      <c r="D24" s="42" t="s">
        <v>19</v>
      </c>
      <c r="E24" s="56">
        <v>137</v>
      </c>
      <c r="F24" s="25">
        <v>139.6</v>
      </c>
      <c r="G24" s="25">
        <v>141.11000000000001</v>
      </c>
      <c r="H24" s="43">
        <f t="shared" ref="H24:H35" si="5">AVERAGE(E24:G24)</f>
        <v>139.24</v>
      </c>
      <c r="I24" s="37">
        <f>STDEV(E24:G24)</f>
        <v>2.08</v>
      </c>
      <c r="J24" s="36">
        <f>I24/H24</f>
        <v>0.01</v>
      </c>
      <c r="K24" s="20">
        <v>3</v>
      </c>
      <c r="L24" s="25">
        <f>K24*H24</f>
        <v>417.72</v>
      </c>
      <c r="N24" s="46"/>
    </row>
    <row r="25" spans="1:14" s="34" customFormat="1" ht="25.5" x14ac:dyDescent="0.25">
      <c r="A25" s="53">
        <v>15</v>
      </c>
      <c r="B25" s="39" t="s">
        <v>40</v>
      </c>
      <c r="C25" s="49" t="s">
        <v>65</v>
      </c>
      <c r="D25" s="42" t="s">
        <v>19</v>
      </c>
      <c r="E25" s="56">
        <v>120.02</v>
      </c>
      <c r="F25" s="25">
        <v>122.3</v>
      </c>
      <c r="G25" s="25">
        <v>123.62</v>
      </c>
      <c r="H25" s="43">
        <f t="shared" si="5"/>
        <v>121.98</v>
      </c>
      <c r="I25" s="37">
        <f t="shared" si="0"/>
        <v>1.82</v>
      </c>
      <c r="J25" s="36">
        <f t="shared" si="3"/>
        <v>0.01</v>
      </c>
      <c r="K25" s="20">
        <v>3</v>
      </c>
      <c r="L25" s="25">
        <f t="shared" si="2"/>
        <v>365.94</v>
      </c>
      <c r="N25" s="46"/>
    </row>
    <row r="26" spans="1:14" s="34" customFormat="1" ht="25.5" x14ac:dyDescent="0.25">
      <c r="A26" s="53">
        <v>16</v>
      </c>
      <c r="B26" s="52" t="s">
        <v>41</v>
      </c>
      <c r="C26" s="49" t="s">
        <v>67</v>
      </c>
      <c r="D26" s="42" t="s">
        <v>19</v>
      </c>
      <c r="E26" s="56">
        <v>356.44</v>
      </c>
      <c r="F26" s="25">
        <v>363.21</v>
      </c>
      <c r="G26" s="25">
        <v>367.13</v>
      </c>
      <c r="H26" s="43">
        <f t="shared" si="5"/>
        <v>362.26</v>
      </c>
      <c r="I26" s="37">
        <f t="shared" si="0"/>
        <v>5.41</v>
      </c>
      <c r="J26" s="36">
        <f t="shared" si="3"/>
        <v>0.01</v>
      </c>
      <c r="K26" s="20">
        <v>2</v>
      </c>
      <c r="L26" s="25">
        <f t="shared" si="2"/>
        <v>724.52</v>
      </c>
      <c r="N26" s="46"/>
    </row>
    <row r="27" spans="1:14" s="34" customFormat="1" ht="25.5" x14ac:dyDescent="0.25">
      <c r="A27" s="53">
        <v>17</v>
      </c>
      <c r="B27" s="52" t="s">
        <v>42</v>
      </c>
      <c r="C27" s="49" t="s">
        <v>68</v>
      </c>
      <c r="D27" s="42" t="s">
        <v>19</v>
      </c>
      <c r="E27" s="56">
        <v>282</v>
      </c>
      <c r="F27" s="25">
        <v>287.36</v>
      </c>
      <c r="G27" s="25">
        <v>290.45999999999998</v>
      </c>
      <c r="H27" s="43">
        <f t="shared" si="5"/>
        <v>286.61</v>
      </c>
      <c r="I27" s="37">
        <f t="shared" si="0"/>
        <v>4.28</v>
      </c>
      <c r="J27" s="36">
        <f t="shared" si="3"/>
        <v>0.01</v>
      </c>
      <c r="K27" s="20">
        <v>3</v>
      </c>
      <c r="L27" s="25">
        <f t="shared" si="2"/>
        <v>859.83</v>
      </c>
      <c r="N27" s="46"/>
    </row>
    <row r="28" spans="1:14" s="34" customFormat="1" ht="25.5" x14ac:dyDescent="0.25">
      <c r="A28" s="53">
        <v>18</v>
      </c>
      <c r="B28" s="52" t="s">
        <v>43</v>
      </c>
      <c r="C28" s="49" t="s">
        <v>69</v>
      </c>
      <c r="D28" s="42" t="s">
        <v>18</v>
      </c>
      <c r="E28" s="56">
        <v>203.01</v>
      </c>
      <c r="F28" s="25">
        <v>206.87</v>
      </c>
      <c r="G28" s="25">
        <v>209.1</v>
      </c>
      <c r="H28" s="43">
        <f t="shared" si="5"/>
        <v>206.33</v>
      </c>
      <c r="I28" s="37">
        <f t="shared" si="0"/>
        <v>3.08</v>
      </c>
      <c r="J28" s="36">
        <f t="shared" si="3"/>
        <v>0.01</v>
      </c>
      <c r="K28" s="20">
        <v>10</v>
      </c>
      <c r="L28" s="25">
        <f t="shared" si="2"/>
        <v>2063.3000000000002</v>
      </c>
      <c r="N28" s="46"/>
    </row>
    <row r="29" spans="1:14" s="34" customFormat="1" ht="38.25" x14ac:dyDescent="0.25">
      <c r="A29" s="53">
        <v>19</v>
      </c>
      <c r="B29" s="52" t="s">
        <v>44</v>
      </c>
      <c r="C29" s="49" t="s">
        <v>68</v>
      </c>
      <c r="D29" s="42" t="s">
        <v>19</v>
      </c>
      <c r="E29" s="56">
        <v>100</v>
      </c>
      <c r="F29" s="25">
        <v>110</v>
      </c>
      <c r="G29" s="25">
        <v>115</v>
      </c>
      <c r="H29" s="43">
        <f t="shared" si="5"/>
        <v>108.33</v>
      </c>
      <c r="I29" s="37">
        <f t="shared" si="0"/>
        <v>7.64</v>
      </c>
      <c r="J29" s="36">
        <f t="shared" si="3"/>
        <v>7.0000000000000007E-2</v>
      </c>
      <c r="K29" s="20">
        <v>1</v>
      </c>
      <c r="L29" s="25">
        <f t="shared" si="2"/>
        <v>108.33</v>
      </c>
      <c r="N29" s="46"/>
    </row>
    <row r="30" spans="1:14" s="34" customFormat="1" ht="25.5" x14ac:dyDescent="0.25">
      <c r="A30" s="53">
        <v>20</v>
      </c>
      <c r="B30" s="52" t="s">
        <v>45</v>
      </c>
      <c r="C30" s="49" t="s">
        <v>70</v>
      </c>
      <c r="D30" s="42" t="s">
        <v>19</v>
      </c>
      <c r="E30" s="56">
        <v>390</v>
      </c>
      <c r="F30" s="25">
        <v>392</v>
      </c>
      <c r="G30" s="25">
        <v>395</v>
      </c>
      <c r="H30" s="43">
        <f t="shared" si="5"/>
        <v>392.33</v>
      </c>
      <c r="I30" s="37">
        <f t="shared" si="0"/>
        <v>2.52</v>
      </c>
      <c r="J30" s="36">
        <f t="shared" si="3"/>
        <v>0.01</v>
      </c>
      <c r="K30" s="20">
        <v>4</v>
      </c>
      <c r="L30" s="25">
        <f t="shared" si="2"/>
        <v>1569.32</v>
      </c>
      <c r="N30" s="46"/>
    </row>
    <row r="31" spans="1:14" s="34" customFormat="1" ht="25.5" x14ac:dyDescent="0.25">
      <c r="A31" s="53">
        <v>21</v>
      </c>
      <c r="B31" s="52" t="s">
        <v>46</v>
      </c>
      <c r="C31" s="49" t="s">
        <v>70</v>
      </c>
      <c r="D31" s="42" t="s">
        <v>19</v>
      </c>
      <c r="E31" s="56">
        <v>490</v>
      </c>
      <c r="F31" s="25">
        <v>499.31</v>
      </c>
      <c r="G31" s="25">
        <v>504.7</v>
      </c>
      <c r="H31" s="43">
        <f t="shared" si="5"/>
        <v>498</v>
      </c>
      <c r="I31" s="37">
        <f t="shared" si="0"/>
        <v>7.44</v>
      </c>
      <c r="J31" s="36">
        <f t="shared" si="3"/>
        <v>0.01</v>
      </c>
      <c r="K31" s="20">
        <v>5</v>
      </c>
      <c r="L31" s="25">
        <f t="shared" si="2"/>
        <v>2490</v>
      </c>
      <c r="N31" s="46"/>
    </row>
    <row r="32" spans="1:14" s="34" customFormat="1" ht="25.5" x14ac:dyDescent="0.25">
      <c r="A32" s="53">
        <v>22</v>
      </c>
      <c r="B32" s="52" t="s">
        <v>47</v>
      </c>
      <c r="C32" s="49" t="s">
        <v>70</v>
      </c>
      <c r="D32" s="42" t="s">
        <v>19</v>
      </c>
      <c r="E32" s="56">
        <v>490</v>
      </c>
      <c r="F32" s="25">
        <v>499.31</v>
      </c>
      <c r="G32" s="25">
        <v>504.7</v>
      </c>
      <c r="H32" s="43">
        <f t="shared" si="5"/>
        <v>498</v>
      </c>
      <c r="I32" s="37">
        <f t="shared" si="0"/>
        <v>7.44</v>
      </c>
      <c r="J32" s="36">
        <f t="shared" si="3"/>
        <v>0.01</v>
      </c>
      <c r="K32" s="20">
        <v>5</v>
      </c>
      <c r="L32" s="25">
        <f t="shared" si="2"/>
        <v>2490</v>
      </c>
      <c r="N32" s="46"/>
    </row>
    <row r="33" spans="1:15" s="34" customFormat="1" ht="25.5" x14ac:dyDescent="0.25">
      <c r="A33" s="53">
        <v>23</v>
      </c>
      <c r="B33" s="52" t="s">
        <v>48</v>
      </c>
      <c r="C33" s="49" t="s">
        <v>70</v>
      </c>
      <c r="D33" s="42" t="s">
        <v>19</v>
      </c>
      <c r="E33" s="56">
        <v>490</v>
      </c>
      <c r="F33" s="25">
        <v>499.31</v>
      </c>
      <c r="G33" s="25">
        <v>504.7</v>
      </c>
      <c r="H33" s="43">
        <f t="shared" si="5"/>
        <v>498</v>
      </c>
      <c r="I33" s="37">
        <f t="shared" si="0"/>
        <v>7.44</v>
      </c>
      <c r="J33" s="36">
        <f t="shared" si="3"/>
        <v>0.01</v>
      </c>
      <c r="K33" s="20">
        <v>5</v>
      </c>
      <c r="L33" s="25">
        <f t="shared" si="2"/>
        <v>2490</v>
      </c>
      <c r="N33" s="46"/>
    </row>
    <row r="34" spans="1:15" s="34" customFormat="1" ht="38.25" x14ac:dyDescent="0.25">
      <c r="A34" s="53">
        <v>24</v>
      </c>
      <c r="B34" s="52" t="s">
        <v>49</v>
      </c>
      <c r="C34" s="49" t="s">
        <v>71</v>
      </c>
      <c r="D34" s="42" t="s">
        <v>19</v>
      </c>
      <c r="E34" s="56">
        <v>1782.49</v>
      </c>
      <c r="F34" s="25">
        <v>1816.36</v>
      </c>
      <c r="G34" s="25">
        <v>1835.96</v>
      </c>
      <c r="H34" s="43">
        <f t="shared" si="5"/>
        <v>1811.6</v>
      </c>
      <c r="I34" s="37">
        <f t="shared" si="0"/>
        <v>27.05</v>
      </c>
      <c r="J34" s="36">
        <f t="shared" si="3"/>
        <v>0.01</v>
      </c>
      <c r="K34" s="20">
        <v>3</v>
      </c>
      <c r="L34" s="25">
        <f t="shared" si="2"/>
        <v>5434.8</v>
      </c>
      <c r="N34" s="46"/>
    </row>
    <row r="35" spans="1:15" s="34" customFormat="1" ht="38.25" x14ac:dyDescent="0.25">
      <c r="A35" s="53">
        <v>25</v>
      </c>
      <c r="B35" s="52" t="s">
        <v>50</v>
      </c>
      <c r="C35" s="49" t="s">
        <v>71</v>
      </c>
      <c r="D35" s="42" t="s">
        <v>19</v>
      </c>
      <c r="E35" s="56">
        <v>1604.77</v>
      </c>
      <c r="F35" s="25">
        <v>1635.26</v>
      </c>
      <c r="G35" s="25">
        <v>1652.91</v>
      </c>
      <c r="H35" s="43">
        <f t="shared" si="5"/>
        <v>1630.98</v>
      </c>
      <c r="I35" s="37">
        <f t="shared" si="0"/>
        <v>24.35</v>
      </c>
      <c r="J35" s="36">
        <f t="shared" si="3"/>
        <v>0.01</v>
      </c>
      <c r="K35" s="20">
        <v>3</v>
      </c>
      <c r="L35" s="25">
        <f t="shared" si="2"/>
        <v>4892.9399999999996</v>
      </c>
      <c r="N35" s="46"/>
      <c r="O35" s="55"/>
    </row>
    <row r="36" spans="1:15" s="7" customFormat="1" ht="15.75" x14ac:dyDescent="0.25">
      <c r="A36" s="15"/>
      <c r="B36" s="35" t="s">
        <v>9</v>
      </c>
      <c r="C36" s="48"/>
      <c r="D36" s="15"/>
      <c r="E36" s="31"/>
      <c r="F36" s="31"/>
      <c r="G36" s="31"/>
      <c r="H36" s="13"/>
      <c r="I36" s="13"/>
      <c r="J36" s="14"/>
      <c r="K36" s="19"/>
      <c r="L36" s="22">
        <f>SUM(L11:L35)</f>
        <v>47337</v>
      </c>
      <c r="N36" s="46"/>
    </row>
    <row r="37" spans="1:15" ht="91.5" customHeight="1" x14ac:dyDescent="0.25">
      <c r="A37" s="69" t="s">
        <v>4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47"/>
      <c r="N37" s="47"/>
    </row>
    <row r="38" spans="1:15" ht="15.75" x14ac:dyDescent="0.25">
      <c r="A38" s="9"/>
      <c r="B38" s="9"/>
      <c r="C38" s="9"/>
      <c r="D38" s="9"/>
      <c r="E38" s="32"/>
      <c r="F38" s="32"/>
      <c r="G38" s="32"/>
      <c r="H38" s="32"/>
      <c r="I38" s="32"/>
      <c r="J38" s="10"/>
      <c r="K38" s="10"/>
      <c r="L38" s="11"/>
      <c r="M38" s="38"/>
    </row>
    <row r="39" spans="1:15" ht="15.75" x14ac:dyDescent="0.25">
      <c r="A39" s="9"/>
      <c r="B39" s="9"/>
      <c r="C39" s="9"/>
      <c r="D39" s="9"/>
      <c r="E39" s="32"/>
      <c r="F39" s="32"/>
      <c r="G39" s="32"/>
      <c r="H39" s="32"/>
      <c r="I39" s="32"/>
      <c r="J39" s="10"/>
      <c r="K39" s="10"/>
      <c r="L39" s="11"/>
    </row>
    <row r="40" spans="1:15" ht="15.75" x14ac:dyDescent="0.25">
      <c r="A40" s="9"/>
      <c r="B40" s="9"/>
      <c r="C40" s="9"/>
      <c r="D40" s="9"/>
      <c r="E40" s="32"/>
      <c r="F40" s="32"/>
      <c r="G40" s="32"/>
      <c r="H40" s="32"/>
      <c r="I40" s="32"/>
      <c r="J40" s="10"/>
      <c r="K40" s="10"/>
      <c r="L40" s="11"/>
    </row>
    <row r="41" spans="1:15" ht="15.75" x14ac:dyDescent="0.25">
      <c r="E41" s="29"/>
      <c r="F41" s="29"/>
      <c r="G41" s="29"/>
      <c r="H41" s="29"/>
      <c r="I41" s="29"/>
    </row>
    <row r="42" spans="1:15" ht="15.75" customHeight="1" x14ac:dyDescent="0.25">
      <c r="A42" s="70" t="s">
        <v>5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</row>
    <row r="43" spans="1:15" ht="15.75" x14ac:dyDescent="0.25">
      <c r="E43" s="29"/>
      <c r="F43" s="29"/>
      <c r="G43" s="29"/>
      <c r="H43" s="29"/>
      <c r="I43" s="29"/>
    </row>
    <row r="44" spans="1:15" ht="15.75" x14ac:dyDescent="0.25">
      <c r="A44" t="s">
        <v>27</v>
      </c>
      <c r="E44" s="29" t="s">
        <v>25</v>
      </c>
      <c r="F44" s="29" t="s">
        <v>26</v>
      </c>
      <c r="G44" s="51"/>
      <c r="H44" s="29"/>
      <c r="I44" s="51" t="s">
        <v>24</v>
      </c>
    </row>
    <row r="45" spans="1:15" x14ac:dyDescent="0.25">
      <c r="G45" s="23" t="s">
        <v>21</v>
      </c>
      <c r="I45" s="23" t="s">
        <v>22</v>
      </c>
      <c r="K45" t="s">
        <v>23</v>
      </c>
      <c r="M45" s="16"/>
      <c r="N45" s="33"/>
    </row>
    <row r="46" spans="1:15" x14ac:dyDescent="0.25">
      <c r="M46" s="16"/>
      <c r="N46" s="33"/>
    </row>
    <row r="47" spans="1:15" x14ac:dyDescent="0.25">
      <c r="M47" s="16"/>
      <c r="N47" s="33"/>
    </row>
    <row r="48" spans="1:15" x14ac:dyDescent="0.25">
      <c r="M48" s="16"/>
      <c r="N48" s="33"/>
    </row>
    <row r="49" spans="13:14" x14ac:dyDescent="0.25">
      <c r="M49" s="16"/>
      <c r="N49" s="33"/>
    </row>
  </sheetData>
  <mergeCells count="7">
    <mergeCell ref="A2:N2"/>
    <mergeCell ref="A5:N5"/>
    <mergeCell ref="A37:L37"/>
    <mergeCell ref="A42:L42"/>
    <mergeCell ref="A9:N9"/>
    <mergeCell ref="A4:N4"/>
    <mergeCell ref="A7:L7"/>
  </mergeCells>
  <pageMargins left="0.7" right="0.7" top="0.75" bottom="0.75" header="0.3" footer="0.3"/>
  <pageSetup paperSize="9" scale="8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tabSelected="1" workbookViewId="0">
      <selection activeCell="N15" sqref="N15"/>
    </sheetView>
  </sheetViews>
  <sheetFormatPr defaultColWidth="8.85546875" defaultRowHeight="15" x14ac:dyDescent="0.25"/>
  <cols>
    <col min="1" max="1" width="5.28515625" style="38" customWidth="1"/>
    <col min="2" max="2" width="33.5703125" style="38" customWidth="1"/>
    <col min="3" max="3" width="9" style="38" customWidth="1"/>
    <col min="4" max="4" width="10.28515625" style="38" customWidth="1"/>
    <col min="5" max="5" width="10.140625" style="23" customWidth="1"/>
    <col min="6" max="6" width="8.7109375" style="23" customWidth="1"/>
    <col min="7" max="7" width="9.140625" style="23" customWidth="1"/>
    <col min="8" max="8" width="10.140625" style="23" customWidth="1"/>
    <col min="9" max="9" width="10.7109375" style="23" customWidth="1"/>
    <col min="10" max="10" width="8.85546875" style="38" customWidth="1"/>
    <col min="11" max="11" width="6.7109375" style="38" customWidth="1"/>
    <col min="12" max="12" width="9.85546875" style="38" customWidth="1"/>
    <col min="13" max="13" width="10" style="38" bestFit="1" customWidth="1"/>
    <col min="14" max="14" width="11.5703125" style="23" bestFit="1" customWidth="1"/>
    <col min="15" max="15" width="8.85546875" style="23"/>
    <col min="16" max="16384" width="8.85546875" style="38"/>
  </cols>
  <sheetData>
    <row r="1" spans="1:15" x14ac:dyDescent="0.25">
      <c r="E1" s="26"/>
      <c r="F1" s="26"/>
      <c r="G1" s="26"/>
      <c r="H1" s="26"/>
      <c r="I1" s="26"/>
    </row>
    <row r="2" spans="1:15" ht="15.75" x14ac:dyDescent="0.25">
      <c r="A2" s="67" t="s">
        <v>16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15" ht="15.75" x14ac:dyDescent="0.25">
      <c r="E3" s="27"/>
      <c r="F3" s="27"/>
      <c r="G3" s="27"/>
      <c r="H3" s="27"/>
      <c r="I3" s="27"/>
      <c r="J3" s="58"/>
      <c r="K3" s="58"/>
      <c r="L3" s="58"/>
      <c r="M3" s="58"/>
    </row>
    <row r="4" spans="1:15" ht="15.75" x14ac:dyDescent="0.25">
      <c r="A4" s="74" t="s">
        <v>76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5" x14ac:dyDescent="0.25">
      <c r="A5" s="68" t="s">
        <v>17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</row>
    <row r="6" spans="1:15" x14ac:dyDescent="0.25">
      <c r="E6" s="28" t="s">
        <v>75</v>
      </c>
      <c r="F6" s="28"/>
      <c r="G6" s="28"/>
      <c r="H6" s="28"/>
      <c r="I6" s="28"/>
      <c r="J6" s="59"/>
      <c r="K6" s="59"/>
      <c r="L6" s="59"/>
      <c r="M6" s="4"/>
    </row>
    <row r="7" spans="1:15" s="1" customFormat="1" ht="15.75" customHeight="1" x14ac:dyDescent="0.25">
      <c r="A7" s="75" t="s">
        <v>8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3"/>
      <c r="N7" s="3"/>
      <c r="O7" s="24"/>
    </row>
    <row r="8" spans="1:15" ht="15.75" x14ac:dyDescent="0.25">
      <c r="E8" s="29"/>
      <c r="F8" s="29"/>
      <c r="G8" s="29"/>
      <c r="H8" s="29"/>
      <c r="I8" s="29"/>
    </row>
    <row r="9" spans="1:15" ht="15.75" x14ac:dyDescent="0.25">
      <c r="A9" s="71" t="s">
        <v>3</v>
      </c>
      <c r="B9" s="72"/>
      <c r="C9" s="72"/>
      <c r="D9" s="72"/>
      <c r="E9" s="72"/>
      <c r="F9" s="72"/>
      <c r="G9" s="72"/>
      <c r="H9" s="72"/>
      <c r="I9" s="72"/>
      <c r="J9" s="72"/>
      <c r="K9" s="73"/>
      <c r="L9" s="73"/>
      <c r="M9" s="73"/>
      <c r="N9" s="73"/>
    </row>
    <row r="10" spans="1:15" s="34" customFormat="1" ht="76.5" x14ac:dyDescent="0.25">
      <c r="A10" s="6" t="s">
        <v>2</v>
      </c>
      <c r="B10" s="17" t="s">
        <v>13</v>
      </c>
      <c r="C10" s="17" t="s">
        <v>12</v>
      </c>
      <c r="D10" s="30" t="s">
        <v>6</v>
      </c>
      <c r="E10" s="30" t="s">
        <v>14</v>
      </c>
      <c r="F10" s="30" t="s">
        <v>15</v>
      </c>
      <c r="G10" s="17" t="s">
        <v>72</v>
      </c>
      <c r="H10" s="17" t="s">
        <v>10</v>
      </c>
      <c r="I10" s="30" t="s">
        <v>73</v>
      </c>
      <c r="J10" s="64"/>
      <c r="K10" s="46"/>
    </row>
    <row r="11" spans="1:15" s="34" customFormat="1" ht="37.5" customHeight="1" x14ac:dyDescent="0.25">
      <c r="A11" s="6">
        <v>1</v>
      </c>
      <c r="B11" s="65" t="s">
        <v>77</v>
      </c>
      <c r="C11" s="42" t="s">
        <v>78</v>
      </c>
      <c r="D11" s="57">
        <v>1069.72</v>
      </c>
      <c r="E11" s="57">
        <v>1083.98</v>
      </c>
      <c r="F11" s="57">
        <v>1091.1099999999999</v>
      </c>
      <c r="G11" s="57">
        <v>1069.72</v>
      </c>
      <c r="H11" s="57">
        <v>75</v>
      </c>
      <c r="I11" s="57">
        <f>G11*H11</f>
        <v>80229</v>
      </c>
      <c r="J11" s="63"/>
      <c r="K11" s="46"/>
    </row>
    <row r="12" spans="1:15" s="34" customFormat="1" ht="47.25" x14ac:dyDescent="0.25">
      <c r="A12" s="6">
        <v>2</v>
      </c>
      <c r="B12" s="65" t="s">
        <v>79</v>
      </c>
      <c r="C12" s="42" t="s">
        <v>19</v>
      </c>
      <c r="D12" s="57">
        <v>248.57</v>
      </c>
      <c r="E12" s="57">
        <v>253.57</v>
      </c>
      <c r="F12" s="57">
        <v>256.07</v>
      </c>
      <c r="G12" s="57">
        <v>248.57</v>
      </c>
      <c r="H12" s="57">
        <v>500</v>
      </c>
      <c r="I12" s="57">
        <f t="shared" ref="I12:I13" si="0">G12*H12</f>
        <v>124285</v>
      </c>
      <c r="J12" s="63"/>
      <c r="K12" s="46"/>
    </row>
    <row r="13" spans="1:15" s="34" customFormat="1" ht="58.5" customHeight="1" x14ac:dyDescent="0.25">
      <c r="A13" s="6">
        <v>3</v>
      </c>
      <c r="B13" s="66" t="s">
        <v>80</v>
      </c>
      <c r="C13" s="42" t="s">
        <v>81</v>
      </c>
      <c r="D13" s="57">
        <v>4712.88</v>
      </c>
      <c r="E13" s="57">
        <v>4840.2</v>
      </c>
      <c r="F13" s="57">
        <v>4909.32</v>
      </c>
      <c r="G13" s="57">
        <v>4712.88</v>
      </c>
      <c r="H13" s="57">
        <v>3</v>
      </c>
      <c r="I13" s="57">
        <f t="shared" si="0"/>
        <v>14138.64</v>
      </c>
      <c r="J13" s="63"/>
      <c r="K13" s="46"/>
    </row>
    <row r="14" spans="1:15" s="34" customFormat="1" ht="15.75" x14ac:dyDescent="0.25">
      <c r="A14" s="15"/>
      <c r="B14" s="35"/>
      <c r="C14" s="48"/>
      <c r="D14" s="15"/>
      <c r="E14" s="31"/>
      <c r="F14" s="31"/>
      <c r="G14" s="31"/>
      <c r="H14" s="13"/>
      <c r="I14" s="61">
        <f>SUM(I11:I13)</f>
        <v>218652.64</v>
      </c>
      <c r="J14" s="22"/>
      <c r="K14" s="60"/>
      <c r="L14" s="46"/>
      <c r="N14" s="46"/>
    </row>
    <row r="15" spans="1:15" ht="91.5" customHeight="1" x14ac:dyDescent="0.25">
      <c r="A15" s="69" t="s">
        <v>4</v>
      </c>
      <c r="B15" s="69"/>
      <c r="C15" s="69"/>
      <c r="D15" s="69"/>
      <c r="E15" s="69"/>
      <c r="F15" s="69"/>
      <c r="G15" s="69"/>
      <c r="H15" s="69"/>
      <c r="I15" s="69"/>
      <c r="J15" s="69"/>
      <c r="K15" s="76"/>
      <c r="L15" s="76"/>
      <c r="M15" s="47"/>
      <c r="N15" s="47"/>
    </row>
    <row r="16" spans="1:15" ht="15.75" x14ac:dyDescent="0.25">
      <c r="A16" s="9"/>
      <c r="B16" s="9"/>
      <c r="C16" s="9"/>
      <c r="D16" s="9"/>
      <c r="E16" s="32"/>
      <c r="F16" s="32"/>
      <c r="G16" s="32"/>
      <c r="H16" s="32"/>
      <c r="I16" s="32"/>
      <c r="J16" s="10"/>
      <c r="K16" s="10"/>
      <c r="L16" s="11"/>
    </row>
    <row r="17" spans="1:14" ht="15.75" x14ac:dyDescent="0.25">
      <c r="A17" s="9"/>
      <c r="B17" s="9"/>
      <c r="C17" s="9"/>
      <c r="D17" s="9"/>
      <c r="E17" s="32"/>
      <c r="F17" s="32"/>
      <c r="G17" s="32"/>
      <c r="H17" s="32"/>
      <c r="I17" s="32"/>
      <c r="J17" s="10"/>
      <c r="K17" s="10"/>
      <c r="L17" s="11"/>
    </row>
    <row r="18" spans="1:14" ht="15.75" x14ac:dyDescent="0.25">
      <c r="A18" s="9"/>
      <c r="B18" s="9"/>
      <c r="C18" s="9"/>
      <c r="D18" s="9"/>
      <c r="E18" s="32"/>
      <c r="F18" s="32"/>
      <c r="G18" s="32"/>
      <c r="H18" s="32"/>
      <c r="I18" s="32"/>
      <c r="J18" s="10"/>
      <c r="K18" s="10"/>
      <c r="L18" s="11"/>
    </row>
    <row r="19" spans="1:14" ht="15.75" x14ac:dyDescent="0.25">
      <c r="E19" s="29"/>
      <c r="F19" s="29"/>
      <c r="G19" s="29"/>
      <c r="H19" s="29"/>
      <c r="I19" s="29"/>
    </row>
    <row r="20" spans="1:14" ht="15.75" customHeight="1" x14ac:dyDescent="0.25">
      <c r="A20" s="70" t="s">
        <v>5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</row>
    <row r="21" spans="1:14" ht="15.75" x14ac:dyDescent="0.25">
      <c r="E21" s="29"/>
      <c r="F21" s="29"/>
      <c r="G21" s="29"/>
      <c r="H21" s="29"/>
      <c r="I21" s="29"/>
    </row>
    <row r="22" spans="1:14" ht="15.75" x14ac:dyDescent="0.25">
      <c r="A22" s="62" t="s">
        <v>74</v>
      </c>
      <c r="E22" s="29" t="s">
        <v>25</v>
      </c>
      <c r="F22" s="29" t="s">
        <v>26</v>
      </c>
      <c r="G22" s="51"/>
      <c r="H22" s="29"/>
      <c r="I22" s="51"/>
    </row>
    <row r="23" spans="1:14" x14ac:dyDescent="0.25">
      <c r="M23" s="16"/>
      <c r="N23" s="33"/>
    </row>
    <row r="24" spans="1:14" x14ac:dyDescent="0.25">
      <c r="M24" s="16"/>
      <c r="N24" s="33"/>
    </row>
    <row r="25" spans="1:14" x14ac:dyDescent="0.25">
      <c r="M25" s="16"/>
      <c r="N25" s="33"/>
    </row>
    <row r="26" spans="1:14" x14ac:dyDescent="0.25">
      <c r="M26" s="16"/>
      <c r="N26" s="33"/>
    </row>
    <row r="27" spans="1:14" x14ac:dyDescent="0.25">
      <c r="M27" s="16"/>
      <c r="N27" s="33"/>
    </row>
  </sheetData>
  <mergeCells count="7">
    <mergeCell ref="A20:L20"/>
    <mergeCell ref="A2:N2"/>
    <mergeCell ref="A4:N4"/>
    <mergeCell ref="A5:N5"/>
    <mergeCell ref="A7:L7"/>
    <mergeCell ref="A9:N9"/>
    <mergeCell ref="A15:L15"/>
  </mergeCells>
  <pageMargins left="0.7" right="0.7" top="0.75" bottom="0.75" header="0.3" footer="0.3"/>
  <pageSetup paperSize="9" scale="8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Наименьшее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Светлана Викторовна Евдокимова</cp:lastModifiedBy>
  <cp:lastPrinted>2018-08-15T09:41:22Z</cp:lastPrinted>
  <dcterms:created xsi:type="dcterms:W3CDTF">2014-02-20T07:55:18Z</dcterms:created>
  <dcterms:modified xsi:type="dcterms:W3CDTF">2026-04-27T12:34:21Z</dcterms:modified>
</cp:coreProperties>
</file>