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ЗАКУПКИ 2026 У ЕП\17 Хозтовары и антисептик\"/>
    </mc:Choice>
  </mc:AlternateContent>
  <xr:revisionPtr revIDLastSave="0" documentId="13_ncr:1_{6BB2CA51-E079-4064-8A8A-4AA1399C18E3}" xr6:coauthVersionLast="47" xr6:coauthVersionMax="47" xr10:uidLastSave="{00000000-0000-0000-0000-000000000000}"/>
  <bookViews>
    <workbookView showSheetTabs="0" xWindow="-108" yWindow="-108" windowWidth="23256" windowHeight="12576" tabRatio="0" xr2:uid="{00000000-000D-0000-FFFF-FFFF00000000}"/>
  </bookViews>
  <sheets>
    <sheet name="Sheet1" sheetId="1" r:id="rId1"/>
  </sheets>
  <definedNames>
    <definedName name="_xlnm._FilterDatabase" localSheetId="0" hidden="1">Sheet1!$A$1:$T$8</definedName>
  </definedNames>
  <calcPr calcId="191029"/>
</workbook>
</file>

<file path=xl/calcChain.xml><?xml version="1.0" encoding="utf-8"?>
<calcChain xmlns="http://schemas.openxmlformats.org/spreadsheetml/2006/main">
  <c r="P7" i="1" l="1"/>
  <c r="P5" i="1"/>
  <c r="P6" i="1"/>
  <c r="P4" i="1"/>
  <c r="P8" i="1" l="1"/>
  <c r="H6" i="1"/>
  <c r="I6" i="1" s="1"/>
  <c r="J6" i="1" s="1"/>
  <c r="K6" i="1"/>
  <c r="L6" i="1" s="1"/>
  <c r="M6" i="1" s="1"/>
  <c r="O6" i="1" s="1"/>
  <c r="H4" i="1"/>
  <c r="I4" i="1" s="1"/>
  <c r="J4" i="1" s="1"/>
  <c r="K4" i="1"/>
  <c r="L4" i="1" s="1"/>
  <c r="M4" i="1" s="1"/>
  <c r="O4" i="1" s="1"/>
  <c r="H7" i="1"/>
  <c r="I7" i="1" s="1"/>
  <c r="J7" i="1" s="1"/>
  <c r="K7" i="1"/>
  <c r="L7" i="1" s="1"/>
  <c r="M7" i="1" s="1"/>
  <c r="O7" i="1" s="1"/>
  <c r="H5" i="1"/>
  <c r="I5" i="1" s="1"/>
  <c r="J5" i="1" s="1"/>
  <c r="K5" i="1"/>
  <c r="L5" i="1" s="1"/>
  <c r="M5" i="1" s="1"/>
  <c r="O5" i="1" s="1"/>
</calcChain>
</file>

<file path=xl/sharedStrings.xml><?xml version="1.0" encoding="utf-8"?>
<sst xmlns="http://schemas.openxmlformats.org/spreadsheetml/2006/main" count="60" uniqueCount="48">
  <si>
    <t>Ед. изм</t>
  </si>
  <si>
    <t>Кол-во</t>
  </si>
  <si>
    <t xml:space="preserve">Средняя арифметическая цена за единицу     &lt;ц&gt; </t>
  </si>
  <si>
    <t>Среднее квадратичное отклонение</t>
  </si>
  <si>
    <t>Цена за единицу изм. (руб.)</t>
  </si>
  <si>
    <t>Н(М)ЦК, ЦКЕП  с учетом округления цены за единицу (руб.)</t>
  </si>
  <si>
    <t>№ п/п</t>
  </si>
  <si>
    <t>Итого:</t>
  </si>
  <si>
    <t>Поставщик № 1</t>
  </si>
  <si>
    <t>Поставщик № 2</t>
  </si>
  <si>
    <t>Поставщик № 3</t>
  </si>
  <si>
    <t>коэффициент вариации цен V (%)                    (не должен превышать 33%)</t>
  </si>
  <si>
    <t>Цена за единицу изм. с округлением (вниз) до сотых долей после запятой (руб.)</t>
  </si>
  <si>
    <t>ККН</t>
  </si>
  <si>
    <t>КТРУ</t>
  </si>
  <si>
    <t>ОКПД2</t>
  </si>
  <si>
    <t>уп.</t>
  </si>
  <si>
    <t>Наименование объекта закупки: Поставка хозяйственных товаров для нужд ГБДОУ детский сад № 38 Приморского района Санкт-Петербурга</t>
  </si>
  <si>
    <t>нет</t>
  </si>
  <si>
    <t>Н(М)ЦК по наименьшему ценовому предложению (руб.)</t>
  </si>
  <si>
    <t>рул.</t>
  </si>
  <si>
    <t>22.22.11.190</t>
  </si>
  <si>
    <t>22.22.10.000-00000005</t>
  </si>
  <si>
    <t>пар</t>
  </si>
  <si>
    <t>22.19.60.114</t>
  </si>
  <si>
    <t>22.19.60.114-004</t>
  </si>
  <si>
    <t>22.19.60.119-00000020</t>
  </si>
  <si>
    <t>Нормирование    (Предельная цена)</t>
  </si>
  <si>
    <r>
      <t xml:space="preserve">Расчет Н(М)ЦК по формуле                       </t>
    </r>
    <r>
      <rPr>
        <sz val="9"/>
        <rFont val="Times New Roman"/>
        <family val="1"/>
        <charset val="204"/>
      </rPr>
      <t xml:space="preserve">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</si>
  <si>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Заведующий ГБДОУ детский сад № 38 Приморского района Санкт-Петербурга</t>
  </si>
  <si>
    <t>Национальный режим 1875</t>
  </si>
  <si>
    <t>Преференции</t>
  </si>
  <si>
    <t>Наименование товара</t>
  </si>
  <si>
    <t>огранич</t>
  </si>
  <si>
    <t>14.12.30.150</t>
  </si>
  <si>
    <t>15.20.11.129</t>
  </si>
  <si>
    <t>3500-р (ОИ)</t>
  </si>
  <si>
    <t xml:space="preserve">Мешки для мусора </t>
  </si>
  <si>
    <t>______________ Д.А.Воронкова</t>
  </si>
  <si>
    <t>50</t>
  </si>
  <si>
    <t>240</t>
  </si>
  <si>
    <t>130</t>
  </si>
  <si>
    <t>14.12.30.150-00000003</t>
  </si>
  <si>
    <t>14.12.30.150-002</t>
  </si>
  <si>
    <t>запрет, не прим.</t>
  </si>
  <si>
    <t>Бахилы</t>
  </si>
  <si>
    <t xml:space="preserve">Перчатки трикотажные </t>
  </si>
  <si>
    <t xml:space="preserve">Перчатки резиновые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</si>
</sst>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_₽"/>
  </numFmts>
  <fonts count="10" x14ac:knownFonts="1">
    <font>
      <sz val="8"/>
      <name val="Arial"/>
      <family val="2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horizontal="left"/>
    </xf>
    <xf numFmtId="44" fontId="3" fillId="0" borderId="0" applyFont="0" applyFill="0" applyBorder="0" applyAlignment="0" applyProtection="0"/>
    <xf numFmtId="0" fontId="3" fillId="0" borderId="0"/>
    <xf numFmtId="0" fontId="8" fillId="0" borderId="0"/>
  </cellStyleXfs>
  <cellXfs count="27">
    <xf numFmtId="0" fontId="0" fillId="0" borderId="0" xfId="0" applyAlignment="1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center" vertical="center"/>
    </xf>
    <xf numFmtId="164" fontId="6" fillId="0" borderId="1" xfId="0" applyNumberFormat="1" applyFont="1" applyBorder="1" applyAlignment="1">
      <alignment horizontal="center" vertical="distributed" wrapText="1"/>
    </xf>
    <xf numFmtId="164" fontId="6" fillId="0" borderId="1" xfId="1" applyNumberFormat="1" applyFont="1" applyFill="1" applyBorder="1" applyAlignment="1">
      <alignment horizontal="center" vertical="distributed" wrapText="1"/>
    </xf>
    <xf numFmtId="164" fontId="1" fillId="0" borderId="1" xfId="0" applyNumberFormat="1" applyFont="1" applyBorder="1" applyAlignment="1">
      <alignment horizontal="center" vertical="distributed" wrapText="1"/>
    </xf>
    <xf numFmtId="0" fontId="1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distributed" wrapText="1"/>
    </xf>
    <xf numFmtId="0" fontId="1" fillId="0" borderId="2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distributed" wrapText="1"/>
    </xf>
    <xf numFmtId="0" fontId="6" fillId="0" borderId="1" xfId="0" applyFont="1" applyBorder="1" applyAlignment="1">
      <alignment horizontal="center" vertical="distributed" wrapText="1"/>
    </xf>
    <xf numFmtId="49" fontId="6" fillId="0" borderId="1" xfId="0" applyNumberFormat="1" applyFont="1" applyBorder="1" applyAlignment="1">
      <alignment horizontal="center" vertical="distributed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textRotation="90" wrapText="1"/>
    </xf>
    <xf numFmtId="164" fontId="6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distributed" wrapText="1"/>
    </xf>
    <xf numFmtId="0" fontId="1" fillId="0" borderId="1" xfId="0" applyFont="1" applyBorder="1" applyAlignment="1">
      <alignment horizontal="center" vertical="distributed" wrapText="1"/>
    </xf>
    <xf numFmtId="0" fontId="2" fillId="0" borderId="1" xfId="0" applyFont="1" applyBorder="1" applyAlignment="1">
      <alignment horizontal="center" vertical="distributed" wrapText="1"/>
    </xf>
    <xf numFmtId="164" fontId="6" fillId="0" borderId="1" xfId="0" applyNumberFormat="1" applyFont="1" applyBorder="1" applyAlignment="1">
      <alignment horizontal="center" vertical="distributed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">
    <cellStyle name="Денежный" xfId="1" builtinId="4"/>
    <cellStyle name="Обычный" xfId="0" builtinId="0"/>
    <cellStyle name="Обычный 2" xfId="2" xr:uid="{00000000-0005-0000-0000-000002000000}"/>
    <cellStyle name="Обычный 2 2 2" xfId="3" xr:uid="{889EC79A-67EF-4FA1-864E-DF52D23C6F5B}"/>
  </cellStyles>
  <dxfs count="1">
    <dxf>
      <font>
        <color rgb="FF9C0006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8"/>
  <sheetViews>
    <sheetView tabSelected="1" zoomScale="90" zoomScaleNormal="90" workbookViewId="0">
      <selection activeCell="C10" sqref="C10:O10"/>
    </sheetView>
  </sheetViews>
  <sheetFormatPr defaultColWidth="10.28515625" defaultRowHeight="12" x14ac:dyDescent="0.2"/>
  <cols>
    <col min="1" max="1" width="4.28515625" style="1" customWidth="1"/>
    <col min="2" max="2" width="40" style="1" customWidth="1"/>
    <col min="3" max="3" width="6.42578125" style="1" customWidth="1"/>
    <col min="4" max="4" width="7.140625" style="1" customWidth="1"/>
    <col min="5" max="5" width="8.85546875" style="2" customWidth="1"/>
    <col min="6" max="6" width="10.7109375" style="2" customWidth="1"/>
    <col min="7" max="7" width="10.28515625" style="2" customWidth="1"/>
    <col min="8" max="8" width="10.140625" style="2" customWidth="1"/>
    <col min="9" max="9" width="11.28515625" style="2" customWidth="1"/>
    <col min="10" max="10" width="10.85546875" style="2" customWidth="1"/>
    <col min="11" max="11" width="17.140625" style="2" customWidth="1"/>
    <col min="12" max="12" width="10.42578125" style="2" customWidth="1"/>
    <col min="13" max="13" width="12" style="3" customWidth="1"/>
    <col min="14" max="14" width="12.85546875" style="1" customWidth="1"/>
    <col min="15" max="15" width="12.5703125" style="2" customWidth="1"/>
    <col min="16" max="16" width="14.28515625" style="2" customWidth="1"/>
    <col min="17" max="17" width="22.28515625" style="1" hidden="1" customWidth="1"/>
    <col min="18" max="18" width="22.140625" style="1" hidden="1" customWidth="1"/>
    <col min="19" max="19" width="23.85546875" style="1" hidden="1" customWidth="1"/>
    <col min="20" max="20" width="15.28515625" style="1" hidden="1" customWidth="1"/>
    <col min="21" max="21" width="10.28515625" style="1" hidden="1" customWidth="1"/>
    <col min="22" max="22" width="10.28515625" style="1" customWidth="1"/>
    <col min="23" max="16384" width="10.28515625" style="1"/>
  </cols>
  <sheetData>
    <row r="1" spans="1:21" ht="12" customHeight="1" x14ac:dyDescent="0.2">
      <c r="A1" s="25" t="s">
        <v>17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21" ht="34.799999999999997" customHeight="1" x14ac:dyDescent="0.2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T2" s="1" t="s">
        <v>30</v>
      </c>
      <c r="U2" s="1" t="s">
        <v>31</v>
      </c>
    </row>
    <row r="3" spans="1:21" ht="120" customHeight="1" x14ac:dyDescent="0.2">
      <c r="A3" s="17" t="s">
        <v>6</v>
      </c>
      <c r="B3" s="17" t="s">
        <v>32</v>
      </c>
      <c r="C3" s="17" t="s">
        <v>0</v>
      </c>
      <c r="D3" s="17" t="s">
        <v>1</v>
      </c>
      <c r="E3" s="18" t="s">
        <v>8</v>
      </c>
      <c r="F3" s="18" t="s">
        <v>9</v>
      </c>
      <c r="G3" s="18" t="s">
        <v>10</v>
      </c>
      <c r="H3" s="19" t="s">
        <v>2</v>
      </c>
      <c r="I3" s="19" t="s">
        <v>3</v>
      </c>
      <c r="J3" s="19" t="s">
        <v>11</v>
      </c>
      <c r="K3" s="19" t="s">
        <v>28</v>
      </c>
      <c r="L3" s="19" t="s">
        <v>4</v>
      </c>
      <c r="M3" s="19" t="s">
        <v>12</v>
      </c>
      <c r="N3" s="10" t="s">
        <v>27</v>
      </c>
      <c r="O3" s="19" t="s">
        <v>5</v>
      </c>
      <c r="P3" s="19" t="s">
        <v>19</v>
      </c>
      <c r="Q3" s="12" t="s">
        <v>15</v>
      </c>
      <c r="R3" s="10" t="s">
        <v>13</v>
      </c>
      <c r="S3" s="10" t="s">
        <v>14</v>
      </c>
    </row>
    <row r="4" spans="1:21" ht="24" x14ac:dyDescent="0.2">
      <c r="A4" s="14">
        <v>1</v>
      </c>
      <c r="B4" s="16" t="s">
        <v>46</v>
      </c>
      <c r="C4" s="14" t="s">
        <v>23</v>
      </c>
      <c r="D4" s="15" t="s">
        <v>39</v>
      </c>
      <c r="E4" s="11">
        <v>27.538599999999999</v>
      </c>
      <c r="F4" s="11">
        <v>28.03</v>
      </c>
      <c r="G4" s="11">
        <v>24.59</v>
      </c>
      <c r="H4" s="8">
        <f t="shared" ref="H4:H7" si="0">AVERAGE(E4:G4)</f>
        <v>26.719533333333334</v>
      </c>
      <c r="I4" s="8">
        <f t="shared" ref="I4:I7" si="1">SQRT(((SUM((POWER(G4-H4,2)),(POWER(F4-H4,2)),(POWER(E4-H4,2)))/(COLUMNS(E4:G4)-1))))</f>
        <v>1.8605248327644903</v>
      </c>
      <c r="J4" s="7">
        <f t="shared" ref="J4:J7" si="2">I4/H4*100</f>
        <v>6.9631636509288715</v>
      </c>
      <c r="K4" s="9">
        <f t="shared" ref="K4:K7" si="3">((D4/3)*(SUM(E4:G4)))</f>
        <v>1335.9766666666669</v>
      </c>
      <c r="L4" s="9">
        <f t="shared" ref="L4:L7" si="4">K4/D4</f>
        <v>26.719533333333338</v>
      </c>
      <c r="M4" s="9">
        <f t="shared" ref="M4:M7" si="5">ROUNDDOWN(L4,2)</f>
        <v>26.71</v>
      </c>
      <c r="N4" s="13" t="s">
        <v>18</v>
      </c>
      <c r="O4" s="9">
        <f t="shared" ref="O4:O7" si="6">M4*D4</f>
        <v>1335.5</v>
      </c>
      <c r="P4" s="20">
        <f>G4*D4</f>
        <v>1229.5</v>
      </c>
      <c r="Q4" s="12" t="s">
        <v>34</v>
      </c>
      <c r="R4" s="10" t="s">
        <v>43</v>
      </c>
      <c r="S4" s="10" t="s">
        <v>42</v>
      </c>
      <c r="T4" s="1" t="s">
        <v>44</v>
      </c>
      <c r="U4" s="1" t="s">
        <v>18</v>
      </c>
    </row>
    <row r="5" spans="1:21" ht="24" x14ac:dyDescent="0.2">
      <c r="A5" s="14">
        <v>2</v>
      </c>
      <c r="B5" s="16" t="s">
        <v>45</v>
      </c>
      <c r="C5" s="14" t="s">
        <v>16</v>
      </c>
      <c r="D5" s="15" t="s">
        <v>41</v>
      </c>
      <c r="E5" s="11">
        <v>138.97999999999999</v>
      </c>
      <c r="F5" s="11">
        <v>141.46</v>
      </c>
      <c r="G5" s="11">
        <v>124.09</v>
      </c>
      <c r="H5" s="8">
        <f t="shared" si="0"/>
        <v>134.84333333333333</v>
      </c>
      <c r="I5" s="8">
        <f t="shared" si="1"/>
        <v>9.3948514268897991</v>
      </c>
      <c r="J5" s="7">
        <f t="shared" si="2"/>
        <v>6.9672346378932088</v>
      </c>
      <c r="K5" s="9">
        <f t="shared" si="3"/>
        <v>17529.633333333331</v>
      </c>
      <c r="L5" s="9">
        <f t="shared" si="4"/>
        <v>134.84333333333331</v>
      </c>
      <c r="M5" s="9">
        <f t="shared" si="5"/>
        <v>134.84</v>
      </c>
      <c r="N5" s="13" t="s">
        <v>18</v>
      </c>
      <c r="O5" s="9">
        <f t="shared" si="6"/>
        <v>17529.2</v>
      </c>
      <c r="P5" s="20">
        <f>G5*D5</f>
        <v>16131.7</v>
      </c>
      <c r="Q5" s="12" t="s">
        <v>35</v>
      </c>
      <c r="R5" s="10" t="s">
        <v>18</v>
      </c>
      <c r="S5" s="10" t="s">
        <v>18</v>
      </c>
      <c r="T5" s="1" t="s">
        <v>44</v>
      </c>
      <c r="U5" s="1" t="s">
        <v>18</v>
      </c>
    </row>
    <row r="6" spans="1:21" ht="13.2" x14ac:dyDescent="0.2">
      <c r="A6" s="14">
        <v>3</v>
      </c>
      <c r="B6" s="16" t="s">
        <v>47</v>
      </c>
      <c r="C6" s="14" t="s">
        <v>23</v>
      </c>
      <c r="D6" s="15" t="s">
        <v>40</v>
      </c>
      <c r="E6" s="11">
        <v>91.1</v>
      </c>
      <c r="F6" s="11">
        <v>92.73</v>
      </c>
      <c r="G6" s="11">
        <v>81.34</v>
      </c>
      <c r="H6" s="8">
        <f t="shared" si="0"/>
        <v>88.389999999999986</v>
      </c>
      <c r="I6" s="8">
        <f t="shared" si="1"/>
        <v>6.1596347294299827</v>
      </c>
      <c r="J6" s="7">
        <f t="shared" si="2"/>
        <v>6.9687009044348729</v>
      </c>
      <c r="K6" s="9">
        <f t="shared" si="3"/>
        <v>21213.599999999999</v>
      </c>
      <c r="L6" s="9">
        <f t="shared" si="4"/>
        <v>88.39</v>
      </c>
      <c r="M6" s="9">
        <f t="shared" si="5"/>
        <v>88.39</v>
      </c>
      <c r="N6" s="13">
        <v>86.47</v>
      </c>
      <c r="O6" s="9">
        <f t="shared" si="6"/>
        <v>21213.599999999999</v>
      </c>
      <c r="P6" s="20">
        <f>G6*D6</f>
        <v>19521.600000000002</v>
      </c>
      <c r="Q6" s="12" t="s">
        <v>24</v>
      </c>
      <c r="R6" s="10" t="s">
        <v>25</v>
      </c>
      <c r="S6" s="10" t="s">
        <v>26</v>
      </c>
      <c r="T6" s="1" t="s">
        <v>33</v>
      </c>
      <c r="U6" s="1" t="s">
        <v>18</v>
      </c>
    </row>
    <row r="7" spans="1:21" ht="17.399999999999999" customHeight="1" x14ac:dyDescent="0.2">
      <c r="A7" s="14">
        <v>4</v>
      </c>
      <c r="B7" s="16" t="s">
        <v>37</v>
      </c>
      <c r="C7" s="14" t="s">
        <v>20</v>
      </c>
      <c r="D7" s="15" t="s">
        <v>40</v>
      </c>
      <c r="E7" s="11">
        <v>47.33</v>
      </c>
      <c r="F7" s="11">
        <v>48.18</v>
      </c>
      <c r="G7" s="11">
        <v>42.26</v>
      </c>
      <c r="H7" s="8">
        <f t="shared" si="0"/>
        <v>45.923333333333325</v>
      </c>
      <c r="I7" s="8">
        <f t="shared" si="1"/>
        <v>3.2008800873093226</v>
      </c>
      <c r="J7" s="7">
        <f t="shared" si="2"/>
        <v>6.9700517252870506</v>
      </c>
      <c r="K7" s="9">
        <f t="shared" si="3"/>
        <v>11021.599999999999</v>
      </c>
      <c r="L7" s="9">
        <f t="shared" si="4"/>
        <v>45.923333333333325</v>
      </c>
      <c r="M7" s="9">
        <f t="shared" si="5"/>
        <v>45.92</v>
      </c>
      <c r="N7" s="13" t="s">
        <v>18</v>
      </c>
      <c r="O7" s="9">
        <f t="shared" si="6"/>
        <v>11020.800000000001</v>
      </c>
      <c r="P7" s="20">
        <f>G7*D7</f>
        <v>10142.4</v>
      </c>
      <c r="Q7" s="12" t="s">
        <v>21</v>
      </c>
      <c r="R7" s="10" t="s">
        <v>18</v>
      </c>
      <c r="S7" s="10" t="s">
        <v>22</v>
      </c>
      <c r="T7" s="1" t="s">
        <v>33</v>
      </c>
      <c r="U7" s="1" t="s">
        <v>36</v>
      </c>
    </row>
    <row r="8" spans="1:21" x14ac:dyDescent="0.2">
      <c r="A8" s="21"/>
      <c r="B8" s="22" t="s">
        <v>7</v>
      </c>
      <c r="C8" s="23"/>
      <c r="D8" s="21"/>
      <c r="E8" s="9"/>
      <c r="F8" s="9"/>
      <c r="G8" s="9"/>
      <c r="H8" s="9"/>
      <c r="I8" s="9"/>
      <c r="J8" s="9"/>
      <c r="K8" s="9"/>
      <c r="L8" s="9"/>
      <c r="M8" s="20"/>
      <c r="N8" s="21"/>
      <c r="O8" s="9"/>
      <c r="P8" s="20">
        <f>SUM(P4:P7)</f>
        <v>47025.200000000004</v>
      </c>
      <c r="Q8" s="12"/>
      <c r="R8" s="10"/>
      <c r="S8" s="10"/>
      <c r="T8" s="2"/>
    </row>
    <row r="9" spans="1:21" ht="13.2" x14ac:dyDescent="0.2">
      <c r="B9" s="4"/>
    </row>
    <row r="10" spans="1:21" ht="42" customHeight="1" x14ac:dyDescent="0.25">
      <c r="A10" s="24" t="s">
        <v>29</v>
      </c>
      <c r="B10" s="24"/>
      <c r="C10" s="24" t="s">
        <v>38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</row>
    <row r="11" spans="1:21" ht="19.2" customHeight="1" x14ac:dyDescent="0.25">
      <c r="B11" s="4"/>
      <c r="C11" s="5"/>
      <c r="D11" s="5"/>
      <c r="E11" s="5"/>
      <c r="F11" s="5"/>
      <c r="G11" s="5"/>
      <c r="H11" s="5"/>
    </row>
    <row r="12" spans="1:21" ht="13.2" x14ac:dyDescent="0.2">
      <c r="B12" s="4"/>
    </row>
    <row r="13" spans="1:21" x14ac:dyDescent="0.2">
      <c r="K13" s="3"/>
    </row>
    <row r="18" spans="7:7" x14ac:dyDescent="0.2">
      <c r="G18" s="6"/>
    </row>
  </sheetData>
  <autoFilter ref="A1:T8" xr:uid="{00000000-0001-0000-0000-000000000000}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</autoFilter>
  <mergeCells count="3">
    <mergeCell ref="A10:B10"/>
    <mergeCell ref="C10:O10"/>
    <mergeCell ref="A1:P2"/>
  </mergeCells>
  <phoneticPr fontId="0" type="noConversion"/>
  <conditionalFormatting sqref="E4:G7">
    <cfRule type="cellIs" dxfId="0" priority="2" operator="equal">
      <formula>0</formula>
    </cfRule>
  </conditionalFormatting>
  <pageMargins left="0.39370078740157483" right="0.19685039370078741" top="0.39370078740157483" bottom="0.39370078740157483" header="0.39370078740157483" footer="0.39370078740157483"/>
  <pageSetup paperSize="9" scale="9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ЭР</dc:creator>
  <cp:lastModifiedBy>AA Kuznetsova</cp:lastModifiedBy>
  <cp:lastPrinted>2026-03-17T11:19:44Z</cp:lastPrinted>
  <dcterms:created xsi:type="dcterms:W3CDTF">2014-02-22T05:47:00Z</dcterms:created>
  <dcterms:modified xsi:type="dcterms:W3CDTF">2026-04-10T09:25:52Z</dcterms:modified>
</cp:coreProperties>
</file>