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ГЦРПО\2026\Закупки\2 Ед. поставщик\2 Содержание\2211_26 - ОСАГО - контрагент\2 Контракт\1 Согласование\"/>
    </mc:Choice>
  </mc:AlternateContent>
  <workbookProtection workbookAlgorithmName="SHA-512" workbookHashValue="KCU3tchkly6nwToyR4apf/t9rhZ2zK1QzAzG288e4sd3is8z68tTw0YFS57c28z28xasmJwmoyRzBPooBhXytQ==" workbookSaltValue="89tbzmVdk4yCyVD801PETw==" workbookSpinCount="100000" lockStructure="1"/>
  <bookViews>
    <workbookView xWindow="0" yWindow="0" windowWidth="28800" windowHeight="12300"/>
  </bookViews>
  <sheets>
    <sheet name="Лист1" sheetId="6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6" l="1"/>
  <c r="Q3" i="6"/>
  <c r="Q4" i="6"/>
  <c r="Q5" i="6"/>
  <c r="Q6" i="6"/>
  <c r="Q7" i="6"/>
  <c r="Q8" i="6"/>
  <c r="Q9" i="6"/>
  <c r="Q10" i="6"/>
  <c r="Q11" i="6" l="1"/>
</calcChain>
</file>

<file path=xl/sharedStrings.xml><?xml version="1.0" encoding="utf-8"?>
<sst xmlns="http://schemas.openxmlformats.org/spreadsheetml/2006/main" count="81" uniqueCount="36">
  <si>
    <t>Наименование ТРУ</t>
  </si>
  <si>
    <t>Ед. изм.</t>
  </si>
  <si>
    <t>Итог</t>
  </si>
  <si>
    <t>Кол-во</t>
  </si>
  <si>
    <t>Код КТРУ</t>
  </si>
  <si>
    <t>Сумма</t>
  </si>
  <si>
    <t>Код ОКПД 2 / ККН</t>
  </si>
  <si>
    <t>65.12.21.000</t>
  </si>
  <si>
    <t>-</t>
  </si>
  <si>
    <t>УСЛ ЕД</t>
  </si>
  <si>
    <r>
      <t>ТБ</t>
    </r>
    <r>
      <rPr>
        <vertAlign val="subscript"/>
        <sz val="11"/>
        <rFont val="Calibri"/>
        <family val="2"/>
        <charset val="204"/>
        <scheme val="minor"/>
      </rPr>
      <t>max</t>
    </r>
  </si>
  <si>
    <t>КТ</t>
  </si>
  <si>
    <t>КМ</t>
  </si>
  <si>
    <t>КО</t>
  </si>
  <si>
    <t>КС</t>
  </si>
  <si>
    <t>Категория</t>
  </si>
  <si>
    <t>Мощность двигателя</t>
  </si>
  <si>
    <t>Год выпуска</t>
  </si>
  <si>
    <t>Марка, модель</t>
  </si>
  <si>
    <t>ГРН</t>
  </si>
  <si>
    <t>B</t>
  </si>
  <si>
    <t>В 139 ОХ 178</t>
  </si>
  <si>
    <t>В 140 ОХ 178</t>
  </si>
  <si>
    <t>Х 220 ТХ 178</t>
  </si>
  <si>
    <t>О 533 АА 47</t>
  </si>
  <si>
    <t>В 474 УХ 178</t>
  </si>
  <si>
    <t>Т 340 НК 178</t>
  </si>
  <si>
    <t>Х 130 ТХ 178</t>
  </si>
  <si>
    <t>Х 131 ТХ 178</t>
  </si>
  <si>
    <t>О 526 АА 47</t>
  </si>
  <si>
    <t>Услуги по страхованию гражданской ответственности владельцев автотранспортных средств</t>
  </si>
  <si>
    <t>TOYOTA Camry</t>
  </si>
  <si>
    <t>KIA TF (OPTIMA)</t>
  </si>
  <si>
    <t>KIA YD (Cerato, Forte)</t>
  </si>
  <si>
    <t>KIA RIO</t>
  </si>
  <si>
    <t>КБМ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</si>
</sst>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" x14ac:knownFonts="1">
    <font>
      <sz val="11"/>
      <color theme="1"/>
      <name val="Calibri"/>
      <family val="2"/>
      <charset val="204"/>
      <scheme val="minor"/>
    </font>
    <font>
      <vertAlign val="subscript"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>
      <alignment vertical="top"/>
    </xf>
    <xf numFmtId="164" fontId="0" fillId="0" borderId="0" xfId="0" applyNumberFormat="1" applyBorder="1" applyAlignment="1">
      <alignment vertical="top"/>
    </xf>
    <xf numFmtId="164" fontId="0" fillId="0" borderId="0" xfId="0" applyNumberFormat="1" applyFont="1" applyBorder="1" applyAlignment="1">
      <alignment vertical="top"/>
    </xf>
    <xf numFmtId="0" fontId="0" fillId="0" borderId="0" xfId="0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4" fontId="0" fillId="0" borderId="0" xfId="0" applyNumberFormat="1" applyFill="1" applyBorder="1" applyAlignment="1">
      <alignment vertical="top"/>
    </xf>
    <xf numFmtId="0" fontId="0" fillId="0" borderId="0" xfId="0" applyFill="1" applyBorder="1" applyAlignment="1">
      <alignment vertical="top"/>
    </xf>
  </cellXfs>
  <cellStyles count="1">
    <cellStyle name="Обычный" xfId="0" builtinId="0"/>
  </cellStyles>
  <dxfs count="37">
    <dxf>
      <numFmt numFmtId="164" formatCode="#,##0.00_ ;[Red]\-#,##0.00\ "/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_ ;[Red]\-#,##0.00\ 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_ ;[Red]\-#,##0.00\ 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_ ;[Red]\-#,##0.00\ 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_ ;[Red]\-#,##0.00\ "/>
      <alignment horizontal="general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numFmt numFmtId="164" formatCode="#,##0.00_ ;[Red]\-#,##0.00\ 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_ ;[Red]\-#,##0.00\ 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_ ;[Red]\-#,##0.00\ 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_ ;[Red]\-#,##0.00\ 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_ ;[Red]\-#,##0.00\ 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НМЦК3" displayName="НМЦК3" ref="A1:Q11" totalsRowCount="1" headerRowDxfId="36" dataDxfId="35" totalsRowDxfId="34">
  <tableColumns count="17">
    <tableColumn id="23" name="Код ОКПД 2 / ККН" totalsRowLabel="Итог" dataDxfId="33" totalsRowDxfId="32"/>
    <tableColumn id="2" name="Код КТРУ" dataDxfId="31" totalsRowDxfId="30"/>
    <tableColumn id="4" name="Наименование ТРУ" dataDxfId="29" totalsRowDxfId="28"/>
    <tableColumn id="19" name="Ед. изм." dataDxfId="27" totalsRowDxfId="26"/>
    <tableColumn id="15" name="Кол-во" dataDxfId="25" totalsRowDxfId="24"/>
    <tableColumn id="10" name="Марка, модель" dataDxfId="23" totalsRowDxfId="22"/>
    <tableColumn id="9" name="ГРН" dataDxfId="21" totalsRowDxfId="20"/>
    <tableColumn id="8" name="Категория" dataDxfId="19" totalsRowDxfId="18"/>
    <tableColumn id="3" name="Мощность двигателя" dataDxfId="17" totalsRowDxfId="16"/>
    <tableColumn id="1" name="Год выпуска" dataDxfId="15" totalsRowDxfId="14"/>
    <tableColumn id="20" name="ТБmax" dataDxfId="13" totalsRowDxfId="12"/>
    <tableColumn id="5" name="КТ" dataDxfId="11" totalsRowDxfId="10"/>
    <tableColumn id="6" name="КБМ" dataDxfId="9" totalsRowDxfId="8"/>
    <tableColumn id="22" name="КО" dataDxfId="7" totalsRowDxfId="6"/>
    <tableColumn id="21" name="КМ" dataDxfId="5" totalsRowDxfId="4"/>
    <tableColumn id="7" name="КС" dataDxfId="3" totalsRowDxfId="2"/>
    <tableColumn id="36" name="Сумма" totalsRowFunction="sum" dataDxfId="1" totalsRowDxfId="0">
      <calculatedColumnFormula>IF(НМЦК3[[#This Row],[ТБmax]]*НМЦК3[[#This Row],[КТ]]*НМЦК3[[#This Row],[КБМ]]*НМЦК3[[#This Row],[КО]]*НМЦК3[[#This Row],[КМ]]*НМЦК3[[#This Row],[КС]]=0,"",НМЦК3[[#This Row],[ТБmax]]*НМЦК3[[#This Row],[КТ]]*НМЦК3[[#This Row],[КБМ]]*НМЦК3[[#This Row],[КО]]*НМЦК3[[#This Row],[КМ]]*НМЦК3[[#This Row],[КС]])</calculatedColumnFormula>
    </tableColumn>
  </tableColumns>
  <tableStyleInfo name="TableStyleLight18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"/>
  <sheetViews>
    <sheetView tabSelected="1" zoomScale="85" zoomScaleNormal="85" workbookViewId="0">
      <selection activeCell="Q11" sqref="Q11"/>
    </sheetView>
  </sheetViews>
  <sheetFormatPr defaultColWidth="9.140625" defaultRowHeight="15" x14ac:dyDescent="0.25"/>
  <cols>
    <col min="1" max="1" width="17.140625" style="1" customWidth="1"/>
    <col min="2" max="2" width="9.85546875" style="1" customWidth="1"/>
    <col min="3" max="3" width="50.7109375" style="1" customWidth="1"/>
    <col min="4" max="4" width="10.7109375" style="1" customWidth="1"/>
    <col min="5" max="5" width="7.42578125" style="1" customWidth="1"/>
    <col min="6" max="6" width="20.5703125" style="1" customWidth="1"/>
    <col min="7" max="7" width="14.7109375" style="1" customWidth="1"/>
    <col min="8" max="10" width="10.7109375" style="1" customWidth="1"/>
    <col min="11" max="12" width="14.7109375" style="1" customWidth="1"/>
    <col min="13" max="13" width="14.7109375" style="7" customWidth="1"/>
    <col min="14" max="17" width="14.7109375" style="1" customWidth="1"/>
    <col min="18" max="16384" width="9.140625" style="1"/>
  </cols>
  <sheetData>
    <row r="1" spans="1:17" ht="30" x14ac:dyDescent="0.25">
      <c r="A1" s="4" t="s">
        <v>6</v>
      </c>
      <c r="B1" s="4" t="s">
        <v>4</v>
      </c>
      <c r="C1" s="4" t="s">
        <v>0</v>
      </c>
      <c r="D1" s="4" t="s">
        <v>1</v>
      </c>
      <c r="E1" s="4" t="s">
        <v>3</v>
      </c>
      <c r="F1" s="4" t="s">
        <v>18</v>
      </c>
      <c r="G1" s="4" t="s">
        <v>19</v>
      </c>
      <c r="H1" s="4" t="s">
        <v>15</v>
      </c>
      <c r="I1" s="4" t="s">
        <v>16</v>
      </c>
      <c r="J1" s="5" t="s">
        <v>17</v>
      </c>
      <c r="K1" s="5" t="s">
        <v>10</v>
      </c>
      <c r="L1" s="5" t="s">
        <v>11</v>
      </c>
      <c r="M1" s="5" t="s">
        <v>35</v>
      </c>
      <c r="N1" s="4" t="s">
        <v>13</v>
      </c>
      <c r="O1" s="4" t="s">
        <v>12</v>
      </c>
      <c r="P1" s="4" t="s">
        <v>14</v>
      </c>
      <c r="Q1" s="4" t="s">
        <v>5</v>
      </c>
    </row>
    <row r="2" spans="1:17" x14ac:dyDescent="0.25">
      <c r="A2" s="1" t="s">
        <v>7</v>
      </c>
      <c r="B2" s="1" t="s">
        <v>8</v>
      </c>
      <c r="C2" s="1" t="s">
        <v>30</v>
      </c>
      <c r="D2" s="1" t="s">
        <v>9</v>
      </c>
      <c r="E2" s="2">
        <v>1</v>
      </c>
      <c r="F2" s="1" t="s">
        <v>34</v>
      </c>
      <c r="G2" s="1" t="s">
        <v>21</v>
      </c>
      <c r="H2" s="1" t="s">
        <v>20</v>
      </c>
      <c r="I2" s="2">
        <v>107</v>
      </c>
      <c r="J2" s="1">
        <v>2013</v>
      </c>
      <c r="K2" s="2">
        <v>6580</v>
      </c>
      <c r="L2" s="2">
        <v>1.64</v>
      </c>
      <c r="M2" s="6">
        <v>0.54</v>
      </c>
      <c r="N2" s="2">
        <v>1.97</v>
      </c>
      <c r="O2" s="3">
        <v>1.2</v>
      </c>
      <c r="P2" s="2">
        <v>1</v>
      </c>
      <c r="Q2" s="2">
        <f>IF(НМЦК3[[#This Row],[ТБmax]]*НМЦК3[[#This Row],[КТ]]*НМЦК3[[#This Row],[КБМ]]*НМЦК3[[#This Row],[КО]]*НМЦК3[[#This Row],[КМ]]*НМЦК3[[#This Row],[КС]]=0,"",НМЦК3[[#This Row],[ТБmax]]*НМЦК3[[#This Row],[КТ]]*НМЦК3[[#This Row],[КБМ]]*НМЦК3[[#This Row],[КО]]*НМЦК3[[#This Row],[КМ]]*НМЦК3[[#This Row],[КС]])</f>
        <v>13775.614271999997</v>
      </c>
    </row>
    <row r="3" spans="1:17" x14ac:dyDescent="0.25">
      <c r="A3" s="1" t="s">
        <v>7</v>
      </c>
      <c r="B3" s="1" t="s">
        <v>8</v>
      </c>
      <c r="C3" s="1" t="s">
        <v>30</v>
      </c>
      <c r="D3" s="1" t="s">
        <v>9</v>
      </c>
      <c r="E3" s="2">
        <v>1</v>
      </c>
      <c r="F3" s="1" t="s">
        <v>34</v>
      </c>
      <c r="G3" s="1" t="s">
        <v>22</v>
      </c>
      <c r="H3" s="1" t="s">
        <v>20</v>
      </c>
      <c r="I3" s="2">
        <v>107</v>
      </c>
      <c r="J3" s="1">
        <v>2013</v>
      </c>
      <c r="K3" s="2">
        <v>6580</v>
      </c>
      <c r="L3" s="2">
        <v>1.64</v>
      </c>
      <c r="M3" s="6">
        <v>0.54</v>
      </c>
      <c r="N3" s="2">
        <v>1.97</v>
      </c>
      <c r="O3" s="3">
        <v>1.2</v>
      </c>
      <c r="P3" s="2">
        <v>1</v>
      </c>
      <c r="Q3" s="2">
        <f>IF(НМЦК3[[#This Row],[ТБmax]]*НМЦК3[[#This Row],[КТ]]*НМЦК3[[#This Row],[КБМ]]*НМЦК3[[#This Row],[КО]]*НМЦК3[[#This Row],[КМ]]*НМЦК3[[#This Row],[КС]]=0,"",НМЦК3[[#This Row],[ТБmax]]*НМЦК3[[#This Row],[КТ]]*НМЦК3[[#This Row],[КБМ]]*НМЦК3[[#This Row],[КО]]*НМЦК3[[#This Row],[КМ]]*НМЦК3[[#This Row],[КС]])</f>
        <v>13775.614271999997</v>
      </c>
    </row>
    <row r="4" spans="1:17" x14ac:dyDescent="0.25">
      <c r="A4" s="1" t="s">
        <v>7</v>
      </c>
      <c r="B4" s="1" t="s">
        <v>8</v>
      </c>
      <c r="C4" s="1" t="s">
        <v>30</v>
      </c>
      <c r="D4" s="1" t="s">
        <v>9</v>
      </c>
      <c r="E4" s="2">
        <v>1</v>
      </c>
      <c r="F4" s="1" t="s">
        <v>32</v>
      </c>
      <c r="G4" s="1" t="s">
        <v>23</v>
      </c>
      <c r="H4" s="1" t="s">
        <v>20</v>
      </c>
      <c r="I4" s="2">
        <v>187.62</v>
      </c>
      <c r="J4" s="1">
        <v>2016</v>
      </c>
      <c r="K4" s="2">
        <v>6580</v>
      </c>
      <c r="L4" s="2">
        <v>1.64</v>
      </c>
      <c r="M4" s="6">
        <v>0.54</v>
      </c>
      <c r="N4" s="2">
        <v>1.97</v>
      </c>
      <c r="O4" s="3">
        <v>1.6</v>
      </c>
      <c r="P4" s="2">
        <v>1</v>
      </c>
      <c r="Q4" s="2">
        <f>IF(НМЦК3[[#This Row],[ТБmax]]*НМЦК3[[#This Row],[КТ]]*НМЦК3[[#This Row],[КБМ]]*НМЦК3[[#This Row],[КО]]*НМЦК3[[#This Row],[КМ]]*НМЦК3[[#This Row],[КС]]=0,"",НМЦК3[[#This Row],[ТБmax]]*НМЦК3[[#This Row],[КТ]]*НМЦК3[[#This Row],[КБМ]]*НМЦК3[[#This Row],[КО]]*НМЦК3[[#This Row],[КМ]]*НМЦК3[[#This Row],[КС]])</f>
        <v>18367.485696</v>
      </c>
    </row>
    <row r="5" spans="1:17" x14ac:dyDescent="0.25">
      <c r="A5" s="1" t="s">
        <v>7</v>
      </c>
      <c r="B5" s="1" t="s">
        <v>8</v>
      </c>
      <c r="C5" s="1" t="s">
        <v>30</v>
      </c>
      <c r="D5" s="1" t="s">
        <v>9</v>
      </c>
      <c r="E5" s="2">
        <v>1</v>
      </c>
      <c r="F5" s="1" t="s">
        <v>32</v>
      </c>
      <c r="G5" s="1" t="s">
        <v>24</v>
      </c>
      <c r="H5" s="1" t="s">
        <v>20</v>
      </c>
      <c r="I5" s="2">
        <v>187.62</v>
      </c>
      <c r="J5" s="1">
        <v>2016</v>
      </c>
      <c r="K5" s="2">
        <v>6580</v>
      </c>
      <c r="L5" s="2">
        <v>1.64</v>
      </c>
      <c r="M5" s="6">
        <v>0.54</v>
      </c>
      <c r="N5" s="2">
        <v>1.97</v>
      </c>
      <c r="O5" s="3">
        <v>1.6</v>
      </c>
      <c r="P5" s="2">
        <v>1</v>
      </c>
      <c r="Q5" s="2">
        <f>IF(НМЦК3[[#This Row],[ТБmax]]*НМЦК3[[#This Row],[КТ]]*НМЦК3[[#This Row],[КБМ]]*НМЦК3[[#This Row],[КО]]*НМЦК3[[#This Row],[КМ]]*НМЦК3[[#This Row],[КС]]=0,"",НМЦК3[[#This Row],[ТБmax]]*НМЦК3[[#This Row],[КТ]]*НМЦК3[[#This Row],[КБМ]]*НМЦК3[[#This Row],[КО]]*НМЦК3[[#This Row],[КМ]]*НМЦК3[[#This Row],[КС]])</f>
        <v>18367.485696</v>
      </c>
    </row>
    <row r="6" spans="1:17" x14ac:dyDescent="0.25">
      <c r="A6" s="1" t="s">
        <v>7</v>
      </c>
      <c r="B6" s="1" t="s">
        <v>8</v>
      </c>
      <c r="C6" s="1" t="s">
        <v>30</v>
      </c>
      <c r="D6" s="1" t="s">
        <v>9</v>
      </c>
      <c r="E6" s="2">
        <v>1</v>
      </c>
      <c r="F6" s="1" t="s">
        <v>33</v>
      </c>
      <c r="G6" s="1" t="s">
        <v>25</v>
      </c>
      <c r="H6" s="1" t="s">
        <v>20</v>
      </c>
      <c r="I6" s="2">
        <v>150</v>
      </c>
      <c r="J6" s="1">
        <v>2015</v>
      </c>
      <c r="K6" s="2">
        <v>6580</v>
      </c>
      <c r="L6" s="2">
        <v>1.64</v>
      </c>
      <c r="M6" s="6">
        <v>0.54</v>
      </c>
      <c r="N6" s="2">
        <v>1.97</v>
      </c>
      <c r="O6" s="3">
        <v>1.4</v>
      </c>
      <c r="P6" s="2">
        <v>1</v>
      </c>
      <c r="Q6" s="2">
        <f>IF(НМЦК3[[#This Row],[ТБmax]]*НМЦК3[[#This Row],[КТ]]*НМЦК3[[#This Row],[КБМ]]*НМЦК3[[#This Row],[КО]]*НМЦК3[[#This Row],[КМ]]*НМЦК3[[#This Row],[КС]]=0,"",НМЦК3[[#This Row],[ТБmax]]*НМЦК3[[#This Row],[КТ]]*НМЦК3[[#This Row],[КБМ]]*НМЦК3[[#This Row],[КО]]*НМЦК3[[#This Row],[КМ]]*НМЦК3[[#This Row],[КС]])</f>
        <v>16071.549983999997</v>
      </c>
    </row>
    <row r="7" spans="1:17" x14ac:dyDescent="0.25">
      <c r="A7" s="1" t="s">
        <v>7</v>
      </c>
      <c r="B7" s="1" t="s">
        <v>8</v>
      </c>
      <c r="C7" s="1" t="s">
        <v>30</v>
      </c>
      <c r="D7" s="1" t="s">
        <v>9</v>
      </c>
      <c r="E7" s="2">
        <v>1</v>
      </c>
      <c r="F7" s="1" t="s">
        <v>33</v>
      </c>
      <c r="G7" s="1" t="s">
        <v>26</v>
      </c>
      <c r="H7" s="1" t="s">
        <v>20</v>
      </c>
      <c r="I7" s="2">
        <v>150</v>
      </c>
      <c r="J7" s="1">
        <v>2015</v>
      </c>
      <c r="K7" s="2">
        <v>6580</v>
      </c>
      <c r="L7" s="2">
        <v>1.64</v>
      </c>
      <c r="M7" s="6">
        <v>0.54</v>
      </c>
      <c r="N7" s="2">
        <v>1.97</v>
      </c>
      <c r="O7" s="3">
        <v>1.4</v>
      </c>
      <c r="P7" s="2">
        <v>1</v>
      </c>
      <c r="Q7" s="2">
        <f>IF(НМЦК3[[#This Row],[ТБmax]]*НМЦК3[[#This Row],[КТ]]*НМЦК3[[#This Row],[КБМ]]*НМЦК3[[#This Row],[КО]]*НМЦК3[[#This Row],[КМ]]*НМЦК3[[#This Row],[КС]]=0,"",НМЦК3[[#This Row],[ТБmax]]*НМЦК3[[#This Row],[КТ]]*НМЦК3[[#This Row],[КБМ]]*НМЦК3[[#This Row],[КО]]*НМЦК3[[#This Row],[КМ]]*НМЦК3[[#This Row],[КС]])</f>
        <v>16071.549983999997</v>
      </c>
    </row>
    <row r="8" spans="1:17" x14ac:dyDescent="0.25">
      <c r="A8" s="1" t="s">
        <v>7</v>
      </c>
      <c r="B8" s="1" t="s">
        <v>8</v>
      </c>
      <c r="C8" s="1" t="s">
        <v>30</v>
      </c>
      <c r="D8" s="1" t="s">
        <v>9</v>
      </c>
      <c r="E8" s="2">
        <v>1</v>
      </c>
      <c r="F8" s="1" t="s">
        <v>34</v>
      </c>
      <c r="G8" s="1" t="s">
        <v>27</v>
      </c>
      <c r="H8" s="1" t="s">
        <v>20</v>
      </c>
      <c r="I8" s="2">
        <v>123</v>
      </c>
      <c r="J8" s="1">
        <v>2017</v>
      </c>
      <c r="K8" s="2">
        <v>6580</v>
      </c>
      <c r="L8" s="2">
        <v>1.64</v>
      </c>
      <c r="M8" s="6">
        <v>0.54</v>
      </c>
      <c r="N8" s="2">
        <v>1.97</v>
      </c>
      <c r="O8" s="3">
        <v>1.4</v>
      </c>
      <c r="P8" s="2">
        <v>1</v>
      </c>
      <c r="Q8" s="2">
        <f>IF(НМЦК3[[#This Row],[ТБmax]]*НМЦК3[[#This Row],[КТ]]*НМЦК3[[#This Row],[КБМ]]*НМЦК3[[#This Row],[КО]]*НМЦК3[[#This Row],[КМ]]*НМЦК3[[#This Row],[КС]]=0,"",НМЦК3[[#This Row],[ТБmax]]*НМЦК3[[#This Row],[КТ]]*НМЦК3[[#This Row],[КБМ]]*НМЦК3[[#This Row],[КО]]*НМЦК3[[#This Row],[КМ]]*НМЦК3[[#This Row],[КС]])</f>
        <v>16071.549983999997</v>
      </c>
    </row>
    <row r="9" spans="1:17" x14ac:dyDescent="0.25">
      <c r="A9" s="1" t="s">
        <v>7</v>
      </c>
      <c r="B9" s="1" t="s">
        <v>8</v>
      </c>
      <c r="C9" s="1" t="s">
        <v>30</v>
      </c>
      <c r="D9" s="1" t="s">
        <v>9</v>
      </c>
      <c r="E9" s="2">
        <v>1</v>
      </c>
      <c r="F9" s="1" t="s">
        <v>34</v>
      </c>
      <c r="G9" s="1" t="s">
        <v>28</v>
      </c>
      <c r="H9" s="1" t="s">
        <v>20</v>
      </c>
      <c r="I9" s="2">
        <v>123</v>
      </c>
      <c r="J9" s="1">
        <v>2017</v>
      </c>
      <c r="K9" s="2">
        <v>6580</v>
      </c>
      <c r="L9" s="2">
        <v>1.64</v>
      </c>
      <c r="M9" s="6">
        <v>0.54</v>
      </c>
      <c r="N9" s="2">
        <v>1.97</v>
      </c>
      <c r="O9" s="3">
        <v>1.4</v>
      </c>
      <c r="P9" s="2">
        <v>1</v>
      </c>
      <c r="Q9" s="2">
        <f>IF(НМЦК3[[#This Row],[ТБmax]]*НМЦК3[[#This Row],[КТ]]*НМЦК3[[#This Row],[КБМ]]*НМЦК3[[#This Row],[КО]]*НМЦК3[[#This Row],[КМ]]*НМЦК3[[#This Row],[КС]]=0,"",НМЦК3[[#This Row],[ТБmax]]*НМЦК3[[#This Row],[КТ]]*НМЦК3[[#This Row],[КБМ]]*НМЦК3[[#This Row],[КО]]*НМЦК3[[#This Row],[КМ]]*НМЦК3[[#This Row],[КС]])</f>
        <v>16071.549983999997</v>
      </c>
    </row>
    <row r="10" spans="1:17" x14ac:dyDescent="0.25">
      <c r="A10" s="1" t="s">
        <v>7</v>
      </c>
      <c r="B10" s="1" t="s">
        <v>8</v>
      </c>
      <c r="C10" s="1" t="s">
        <v>30</v>
      </c>
      <c r="D10" s="1" t="s">
        <v>9</v>
      </c>
      <c r="E10" s="2">
        <v>1</v>
      </c>
      <c r="F10" s="1" t="s">
        <v>31</v>
      </c>
      <c r="G10" s="1" t="s">
        <v>29</v>
      </c>
      <c r="H10" s="1" t="s">
        <v>20</v>
      </c>
      <c r="I10" s="2">
        <v>181</v>
      </c>
      <c r="J10" s="1">
        <v>2017</v>
      </c>
      <c r="K10" s="2">
        <v>6580</v>
      </c>
      <c r="L10" s="2">
        <v>1.64</v>
      </c>
      <c r="M10" s="6">
        <v>0.54</v>
      </c>
      <c r="N10" s="2">
        <v>1.97</v>
      </c>
      <c r="O10" s="3">
        <v>1.6</v>
      </c>
      <c r="P10" s="2">
        <v>1</v>
      </c>
      <c r="Q10" s="2">
        <f>IF(НМЦК3[[#This Row],[ТБmax]]*НМЦК3[[#This Row],[КТ]]*НМЦК3[[#This Row],[КБМ]]*НМЦК3[[#This Row],[КО]]*НМЦК3[[#This Row],[КМ]]*НМЦК3[[#This Row],[КС]]=0,"",НМЦК3[[#This Row],[ТБmax]]*НМЦК3[[#This Row],[КТ]]*НМЦК3[[#This Row],[КБМ]]*НМЦК3[[#This Row],[КО]]*НМЦК3[[#This Row],[КМ]]*НМЦК3[[#This Row],[КС]])</f>
        <v>18367.485696</v>
      </c>
    </row>
    <row r="11" spans="1:17" x14ac:dyDescent="0.25">
      <c r="A11" s="1" t="s">
        <v>2</v>
      </c>
      <c r="Q11" s="2">
        <f>SUBTOTAL(109,НМЦК3[Сумма])</f>
        <v>146939.88556799997</v>
      </c>
    </row>
  </sheetData>
  <sheetProtection insertRows="0" deleteRows="0" sort="0" autoFilter="0"/>
  <dataConsolidate/>
  <pageMargins left="0.23622047244094491" right="0.23622047244094491" top="0.74803149606299213" bottom="0.74803149606299213" header="0.31496062992125984" footer="0.31496062992125984"/>
  <pageSetup paperSize="8" scale="76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A2AACC-2C33-475D-8FE8-67CB9D2844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Исаев Роман Игоревич</dc:creator>
  <cp:lastModifiedBy>Исаев Роман Игоревич</cp:lastModifiedBy>
  <cp:lastPrinted>2023-04-07T07:47:16Z</cp:lastPrinted>
  <dcterms:created xsi:type="dcterms:W3CDTF">2020-08-25T14:12:08Z</dcterms:created>
  <dcterms:modified xsi:type="dcterms:W3CDTF">2026-04-30T12:37:23Z</dcterms:modified>
</cp:coreProperties>
</file>