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Лист1!$A$1:$L$20</definedName>
  </definedNames>
  <calcPr calcId="125725" iterateDelta="1E-4"/>
</workbook>
</file>

<file path=xl/calcChain.xml><?xml version="1.0" encoding="utf-8"?>
<calcChain xmlns="http://schemas.openxmlformats.org/spreadsheetml/2006/main">
  <c r="H11" i="1"/>
  <c r="J11" s="1"/>
  <c r="I11"/>
  <c r="K11"/>
  <c r="L11" s="1"/>
  <c r="H12"/>
  <c r="J12" s="1"/>
  <c r="I12"/>
  <c r="K12"/>
  <c r="H13"/>
  <c r="J13" s="1"/>
  <c r="I13"/>
  <c r="K13"/>
  <c r="L13" s="1"/>
  <c r="K10"/>
  <c r="I10"/>
  <c r="H10"/>
  <c r="J10" s="1"/>
  <c r="L12" l="1"/>
  <c r="L10"/>
  <c r="J14"/>
</calcChain>
</file>

<file path=xl/sharedStrings.xml><?xml version="1.0" encoding="utf-8"?>
<sst xmlns="http://schemas.openxmlformats.org/spreadsheetml/2006/main" count="36" uniqueCount="30">
  <si>
    <t>№ п.п.</t>
  </si>
  <si>
    <t>Ед. изм-я</t>
  </si>
  <si>
    <t>Коммерческие предложения (КП) (руб./ед.изм.)</t>
  </si>
  <si>
    <t>Стандартное откл.</t>
  </si>
  <si>
    <t>Коэф. вариации цен</t>
  </si>
  <si>
    <t>Начальная сумма цен указанных единиц, руб</t>
  </si>
  <si>
    <t>Используемые методы определения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</si>
  <si>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Порядок формирования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</si>
  <si>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Расчет начальной (максимальной) цены контракта, начальной сумм цен единиц товаров, работы, услуги, начальной цены единицы товара, работы, услуги  представлены в таблице ниже</t>
  </si>
  <si>
    <t>В цену контракта включены все расходы на перевозку, страхование, уплату таможенных пошлин, налогов и других обязательных платежей, а также расходы, связанные с исполнением  контракта</t>
  </si>
  <si>
    <t>Наименование услуги</t>
  </si>
  <si>
    <t xml:space="preserve">Средневзвешенная цена </t>
  </si>
  <si>
    <t>Начальная сумма цен единиц услуг (ИТОГО):</t>
  </si>
  <si>
    <t>Обоснование начальной цены единицы товара, начальной суммы цен указанных единиц, максимального значения цены контракта</t>
  </si>
  <si>
    <t>Максимальное значение цены контракта включает в себя стоимость единицы услуг, а также все расходы на страхование, уплату налогов, пошлины, сборы и другие обязательные платежи, которые Исполнитель должен выплатить в связи с выполнением обязательств по Контракту в соответствии с законодательством Российской Федерации</t>
  </si>
  <si>
    <t>Услуги по уборке</t>
  </si>
  <si>
    <t>Усл. ед.</t>
  </si>
  <si>
    <t>Ценовая информация из реестра контрактов *</t>
  </si>
  <si>
    <t>* Осуществлен поиск общедоступной ценовой информации, в том числе в реестре контрактов,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</t>
  </si>
  <si>
    <t>Коммерческое предложение № 1 (Вх.№ 236 от 06.03.2026)</t>
  </si>
  <si>
    <t>Наименование вида механизированной уборки</t>
  </si>
  <si>
    <t>Оказание услуг по механизированной уборке территории (Трактор)</t>
  </si>
  <si>
    <t>Оказание услуг по механизированной уборке территории (Вакуумно-подметальная машина)</t>
  </si>
  <si>
    <t>Оказание услуг по механизированной уборке территории (Погрузчик фронтальный)</t>
  </si>
  <si>
    <t>Оказание услуг по механизированной уборке территории (Поливомоечная машина)</t>
  </si>
  <si>
    <t>Коммерческое предложение № 2 (Вх.№ 995 от 17.10.2025)</t>
  </si>
  <si>
    <t>Выявлены сопоставимые условия закупки (в соответствии с частью 3 статьи 22 Закона о контрактные системы): № 03722000009250003940001 от 13.11.2025г.</t>
  </si>
  <si>
    <r>
      <t>Максимальное значение цены контракт</t>
    </r>
    <r>
      <rPr>
        <sz val="11"/>
        <rFont val="Times New Roman"/>
        <family val="1"/>
        <charset val="204"/>
      </rPr>
      <t xml:space="preserve">а - 370 000,00 </t>
    </r>
    <r>
      <rPr>
        <sz val="11"/>
        <color rgb="FF000000"/>
        <rFont val="Times New Roman"/>
        <family val="1"/>
        <charset val="204"/>
      </rPr>
      <t xml:space="preserve">руб.
Начальная сумма цен единиц товаров – 20 533,33 руб.
</t>
    </r>
  </si>
  <si>
    <t>Начальная цена единицы услуги, начальная сумма цен указанных единиц определена и обоснована в соответствии с требованиями статьи 22 Закона и  и Приказом №567 от 02.10.2013 Министерства экономического развития Российской Федерации. 
Расчет цены единицы услуги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запросы Заказчика исх. № 97 от 24.02.2026г., исх. № 599 от 03.10.2025г., у Исполнителей, осуществляющих оказание идентичных услуг, планируемых к закупке.
Валюта, используемая для определения и обоснования начальной (максимальной) цены контракта - рубль Российской Федерации. Результаты представлены в таблице ниже.</t>
  </si>
  <si>
    <t xml:space="preserve">Начальная цена единицы  (НЦЕ)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</si>
</sst>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10"/>
      <color theme="1"/>
      <name val="Times New Roman"/>
      <family val="1"/>
      <charset val="204"/>
    </font>
    <font>
      <sz val="9"/>
      <name val="Arimo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4" fontId="1" fillId="0" borderId="4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2" fontId="1" fillId="0" borderId="6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 readingOrder="1"/>
    </xf>
    <xf numFmtId="0" fontId="9" fillId="0" borderId="0" xfId="0" applyFont="1" applyBorder="1" applyAlignment="1">
      <alignment vertical="center" wrapText="1"/>
    </xf>
    <xf numFmtId="0" fontId="9" fillId="0" borderId="11" xfId="0" applyFont="1" applyBorder="1" applyAlignment="1">
      <alignment vertical="top" wrapText="1"/>
    </xf>
    <xf numFmtId="0" fontId="11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1" fillId="0" borderId="2" xfId="0" applyFont="1" applyBorder="1" applyAlignment="1">
      <alignment horizontal="center" vertical="top" wrapText="1" readingOrder="1"/>
    </xf>
    <xf numFmtId="0" fontId="0" fillId="0" borderId="0" xfId="0" applyFont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11" fillId="0" borderId="12" xfId="0" applyFont="1" applyBorder="1" applyAlignment="1">
      <alignment horizontal="left" wrapText="1"/>
    </xf>
    <xf numFmtId="0" fontId="11" fillId="0" borderId="9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" fillId="0" borderId="7" xfId="0" applyFont="1" applyBorder="1" applyAlignment="1">
      <alignment horizontal="center" vertical="top" wrapText="1" readingOrder="1"/>
    </xf>
    <xf numFmtId="0" fontId="1" fillId="0" borderId="15" xfId="0" applyFont="1" applyBorder="1" applyAlignment="1">
      <alignment horizontal="center" vertical="top" wrapText="1" readingOrder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1" fillId="0" borderId="2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readingOrder="1"/>
    </xf>
    <xf numFmtId="0" fontId="3" fillId="0" borderId="2" xfId="0" applyFont="1" applyBorder="1" applyAlignment="1">
      <alignment horizontal="center" vertical="top" wrapText="1" readingOrder="1"/>
    </xf>
    <xf numFmtId="2" fontId="1" fillId="0" borderId="2" xfId="0" applyNumberFormat="1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readingOrder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2" fontId="1" fillId="0" borderId="7" xfId="0" applyNumberFormat="1" applyFont="1" applyBorder="1" applyAlignment="1">
      <alignment horizontal="center" vertical="top" wrapText="1" readingOrder="1"/>
    </xf>
    <xf numFmtId="2" fontId="1" fillId="0" borderId="5" xfId="0" applyNumberFormat="1" applyFont="1" applyBorder="1" applyAlignment="1">
      <alignment horizontal="center" vertical="top" wrapText="1" readingOrder="1"/>
    </xf>
    <xf numFmtId="0" fontId="8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readingOrder="1"/>
    </xf>
    <xf numFmtId="0" fontId="0" fillId="0" borderId="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0"/>
  <sheetViews>
    <sheetView tabSelected="1" zoomScale="115" zoomScaleNormal="115" workbookViewId="0">
      <selection activeCell="B1" sqref="B1:L1"/>
    </sheetView>
  </sheetViews>
  <sheetFormatPr defaultRowHeight="15"/>
  <cols>
    <col min="1" max="1" width="3.42578125" customWidth="1"/>
    <col min="2" max="2" width="20.42578125" customWidth="1"/>
    <col min="3" max="3" width="30.5703125" customWidth="1"/>
    <col min="4" max="4" width="10.140625" customWidth="1"/>
    <col min="5" max="5" width="15.140625" customWidth="1"/>
    <col min="6" max="6" width="15.42578125" customWidth="1"/>
    <col min="7" max="7" width="15.7109375" customWidth="1"/>
    <col min="8" max="8" width="13.140625" customWidth="1"/>
    <col min="9" max="9" width="12.5703125" customWidth="1"/>
    <col min="10" max="10" width="13.140625" customWidth="1"/>
    <col min="11" max="11" width="10.85546875" customWidth="1"/>
    <col min="12" max="12" width="16.5703125" customWidth="1"/>
  </cols>
  <sheetData>
    <row r="1" spans="1:16" ht="50.25" customHeight="1">
      <c r="B1" s="46" t="s">
        <v>13</v>
      </c>
      <c r="C1" s="46"/>
      <c r="D1" s="47"/>
      <c r="E1" s="47"/>
      <c r="F1" s="47"/>
      <c r="G1" s="47"/>
      <c r="H1" s="47"/>
      <c r="I1" s="47"/>
      <c r="J1" s="47"/>
      <c r="K1" s="47"/>
      <c r="L1" s="47"/>
    </row>
    <row r="2" spans="1:16" ht="15.75" customHeight="1"/>
    <row r="3" spans="1:16" ht="185.25" customHeight="1">
      <c r="B3" s="48" t="s">
        <v>6</v>
      </c>
      <c r="C3" s="48"/>
      <c r="D3" s="48"/>
      <c r="E3" s="48"/>
      <c r="F3" s="48"/>
      <c r="G3" s="49" t="s">
        <v>28</v>
      </c>
      <c r="H3" s="50"/>
      <c r="I3" s="50"/>
      <c r="J3" s="50"/>
      <c r="K3" s="50"/>
      <c r="L3" s="50"/>
      <c r="M3" s="10"/>
      <c r="N3" s="9"/>
      <c r="O3" s="9"/>
      <c r="P3" s="9"/>
    </row>
    <row r="4" spans="1:16" ht="52.5" customHeight="1">
      <c r="B4" s="48" t="s">
        <v>7</v>
      </c>
      <c r="C4" s="48"/>
      <c r="D4" s="48"/>
      <c r="E4" s="48"/>
      <c r="F4" s="48"/>
      <c r="G4" s="49" t="s">
        <v>9</v>
      </c>
      <c r="H4" s="50"/>
      <c r="I4" s="50"/>
      <c r="J4" s="50"/>
      <c r="K4" s="50"/>
      <c r="L4" s="50"/>
      <c r="M4" s="10"/>
      <c r="N4" s="9"/>
      <c r="O4" s="9"/>
      <c r="P4" s="9"/>
    </row>
    <row r="5" spans="1:16" ht="50.25" customHeight="1">
      <c r="B5" s="48" t="s">
        <v>8</v>
      </c>
      <c r="C5" s="48"/>
      <c r="D5" s="48"/>
      <c r="E5" s="48"/>
      <c r="F5" s="48"/>
      <c r="G5" s="49" t="s">
        <v>27</v>
      </c>
      <c r="H5" s="50"/>
      <c r="I5" s="50"/>
      <c r="J5" s="50"/>
      <c r="K5" s="50"/>
      <c r="L5" s="50"/>
      <c r="M5" s="10"/>
      <c r="N5" s="9"/>
      <c r="O5" s="9"/>
      <c r="P5" s="9"/>
    </row>
    <row r="6" spans="1:16" ht="3.75" customHeight="1"/>
    <row r="7" spans="1:16" ht="26.25" customHeight="1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6" ht="15" customHeight="1">
      <c r="A8" s="29" t="s">
        <v>0</v>
      </c>
      <c r="B8" s="31" t="s">
        <v>10</v>
      </c>
      <c r="C8" s="25" t="s">
        <v>20</v>
      </c>
      <c r="D8" s="31" t="s">
        <v>1</v>
      </c>
      <c r="E8" s="31" t="s">
        <v>2</v>
      </c>
      <c r="F8" s="33"/>
      <c r="G8" s="33"/>
      <c r="H8" s="34" t="s">
        <v>11</v>
      </c>
      <c r="I8" s="34" t="s">
        <v>29</v>
      </c>
      <c r="J8" s="38" t="s">
        <v>5</v>
      </c>
      <c r="K8" s="34" t="s">
        <v>3</v>
      </c>
      <c r="L8" s="34" t="s">
        <v>4</v>
      </c>
    </row>
    <row r="9" spans="1:16" ht="57.75" customHeight="1">
      <c r="A9" s="30"/>
      <c r="B9" s="30"/>
      <c r="C9" s="26"/>
      <c r="D9" s="32"/>
      <c r="E9" s="14" t="s">
        <v>19</v>
      </c>
      <c r="F9" s="14" t="s">
        <v>25</v>
      </c>
      <c r="G9" s="14" t="s">
        <v>17</v>
      </c>
      <c r="H9" s="32"/>
      <c r="I9" s="35"/>
      <c r="J9" s="39"/>
      <c r="K9" s="32"/>
      <c r="L9" s="32"/>
    </row>
    <row r="10" spans="1:16" ht="28.5" customHeight="1">
      <c r="A10" s="5">
        <v>1</v>
      </c>
      <c r="B10" s="16" t="s">
        <v>15</v>
      </c>
      <c r="C10" s="18" t="s">
        <v>21</v>
      </c>
      <c r="D10" s="17" t="s">
        <v>16</v>
      </c>
      <c r="E10" s="6">
        <v>3600</v>
      </c>
      <c r="F10" s="7">
        <v>5800</v>
      </c>
      <c r="G10" s="6">
        <v>3500</v>
      </c>
      <c r="H10" s="2">
        <f t="shared" ref="H10" si="0">ROUND((E10+F10+G10)/3,2)</f>
        <v>4300</v>
      </c>
      <c r="I10" s="2">
        <f t="shared" ref="I10" si="1">MIN(E10,F10,G10)</f>
        <v>3500</v>
      </c>
      <c r="J10" s="2">
        <f>H10</f>
        <v>4300</v>
      </c>
      <c r="K10" s="1">
        <f t="shared" ref="K10" si="2">STDEV(E10,F10,G10)</f>
        <v>1300</v>
      </c>
      <c r="L10" s="1">
        <f>(K10/H10)*100</f>
        <v>30.232558139534881</v>
      </c>
    </row>
    <row r="11" spans="1:16" ht="44.25" customHeight="1">
      <c r="A11" s="5">
        <v>2</v>
      </c>
      <c r="B11" s="16" t="s">
        <v>15</v>
      </c>
      <c r="C11" s="18" t="s">
        <v>22</v>
      </c>
      <c r="D11" s="17" t="s">
        <v>16</v>
      </c>
      <c r="E11" s="6">
        <v>4800</v>
      </c>
      <c r="F11" s="7">
        <v>8000</v>
      </c>
      <c r="G11" s="6">
        <v>4700</v>
      </c>
      <c r="H11" s="2">
        <f t="shared" ref="H11:H13" si="3">ROUND((E11+F11+G11)/3,2)</f>
        <v>5833.33</v>
      </c>
      <c r="I11" s="2">
        <f t="shared" ref="I11:I13" si="4">MIN(E11,F11,G11)</f>
        <v>4700</v>
      </c>
      <c r="J11" s="2">
        <f t="shared" ref="J11:J13" si="5">H11</f>
        <v>5833.33</v>
      </c>
      <c r="K11" s="1">
        <f t="shared" ref="K11:K13" si="6">STDEV(E11,F11,G11)</f>
        <v>1877.0544300401457</v>
      </c>
      <c r="L11" s="1">
        <f t="shared" ref="L11:L13" si="7">(K11/H11)*100</f>
        <v>32.178094331027829</v>
      </c>
    </row>
    <row r="12" spans="1:16" ht="43.5" customHeight="1">
      <c r="A12" s="5">
        <v>3</v>
      </c>
      <c r="B12" s="16" t="s">
        <v>15</v>
      </c>
      <c r="C12" s="18" t="s">
        <v>23</v>
      </c>
      <c r="D12" s="17" t="s">
        <v>16</v>
      </c>
      <c r="E12" s="6">
        <v>4100</v>
      </c>
      <c r="F12" s="7">
        <v>6800</v>
      </c>
      <c r="G12" s="6">
        <v>4900</v>
      </c>
      <c r="H12" s="2">
        <f t="shared" si="3"/>
        <v>5266.67</v>
      </c>
      <c r="I12" s="2">
        <f t="shared" si="4"/>
        <v>4100</v>
      </c>
      <c r="J12" s="2">
        <f t="shared" si="5"/>
        <v>5266.67</v>
      </c>
      <c r="K12" s="1">
        <f t="shared" si="6"/>
        <v>1386.8429375143155</v>
      </c>
      <c r="L12" s="1">
        <f t="shared" si="7"/>
        <v>26.332444172775499</v>
      </c>
    </row>
    <row r="13" spans="1:16" ht="40.5" customHeight="1">
      <c r="A13" s="5">
        <v>4</v>
      </c>
      <c r="B13" s="16" t="s">
        <v>15</v>
      </c>
      <c r="C13" s="18" t="s">
        <v>24</v>
      </c>
      <c r="D13" s="17" t="s">
        <v>16</v>
      </c>
      <c r="E13" s="6">
        <v>5000</v>
      </c>
      <c r="F13" s="7">
        <v>6400</v>
      </c>
      <c r="G13" s="6">
        <v>4000</v>
      </c>
      <c r="H13" s="2">
        <f t="shared" si="3"/>
        <v>5133.33</v>
      </c>
      <c r="I13" s="2">
        <f t="shared" si="4"/>
        <v>4000</v>
      </c>
      <c r="J13" s="2">
        <f t="shared" si="5"/>
        <v>5133.33</v>
      </c>
      <c r="K13" s="1">
        <f t="shared" si="6"/>
        <v>1205.5427546683427</v>
      </c>
      <c r="L13" s="1">
        <f t="shared" si="7"/>
        <v>23.484614366665355</v>
      </c>
    </row>
    <row r="14" spans="1:16" ht="15" customHeight="1">
      <c r="A14" s="40" t="s">
        <v>12</v>
      </c>
      <c r="B14" s="41"/>
      <c r="C14" s="42"/>
      <c r="D14" s="41"/>
      <c r="E14" s="41"/>
      <c r="F14" s="41"/>
      <c r="G14" s="41"/>
      <c r="H14" s="41"/>
      <c r="I14" s="41"/>
      <c r="J14" s="8">
        <f>SUM(J10:J13)</f>
        <v>20533.330000000002</v>
      </c>
      <c r="K14" s="3"/>
      <c r="L14" s="4"/>
    </row>
    <row r="15" spans="1:16" ht="17.25" customHeight="1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5"/>
      <c r="L15" s="45"/>
    </row>
    <row r="16" spans="1:16" ht="42" customHeight="1">
      <c r="A16" s="36" t="s">
        <v>14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1:12" ht="20.25" customHeight="1">
      <c r="A17" s="12"/>
      <c r="B17" s="13"/>
      <c r="C17" s="15"/>
      <c r="D17" s="13"/>
      <c r="E17" s="13"/>
      <c r="F17" s="13"/>
      <c r="G17" s="13"/>
      <c r="H17" s="13"/>
      <c r="I17" s="13"/>
      <c r="J17" s="13"/>
      <c r="K17" s="13"/>
      <c r="L17" s="13"/>
    </row>
    <row r="18" spans="1:12">
      <c r="A18" s="11"/>
      <c r="B18" s="11"/>
      <c r="C18" s="11"/>
      <c r="D18" s="11"/>
      <c r="E18" s="11"/>
      <c r="F18" s="11"/>
      <c r="G18" s="11"/>
      <c r="H18" s="11"/>
      <c r="I18" s="11"/>
    </row>
    <row r="19" spans="1:12" ht="34.5" customHeight="1">
      <c r="A19" s="19" t="s">
        <v>18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1"/>
    </row>
    <row r="20" spans="1:12">
      <c r="A20" s="22" t="s">
        <v>26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4"/>
    </row>
  </sheetData>
  <mergeCells count="23">
    <mergeCell ref="B1:L1"/>
    <mergeCell ref="B5:F5"/>
    <mergeCell ref="G3:L3"/>
    <mergeCell ref="G4:L4"/>
    <mergeCell ref="G5:L5"/>
    <mergeCell ref="B3:F3"/>
    <mergeCell ref="B4:F4"/>
    <mergeCell ref="A19:L19"/>
    <mergeCell ref="A20:L20"/>
    <mergeCell ref="C8:C9"/>
    <mergeCell ref="A7:L7"/>
    <mergeCell ref="A8:A9"/>
    <mergeCell ref="B8:B9"/>
    <mergeCell ref="D8:D9"/>
    <mergeCell ref="E8:G8"/>
    <mergeCell ref="H8:H9"/>
    <mergeCell ref="I8:I9"/>
    <mergeCell ref="A16:L16"/>
    <mergeCell ref="J8:J9"/>
    <mergeCell ref="K8:K9"/>
    <mergeCell ref="L8:L9"/>
    <mergeCell ref="A14:I14"/>
    <mergeCell ref="A15:L15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2026-04-20T07:51:49Z</cp:lastPrinted>
  <dcterms:created xsi:type="dcterms:W3CDTF">2021-12-17T14:41:01Z</dcterms:created>
  <dcterms:modified xsi:type="dcterms:W3CDTF">2026-04-30T08:04:50Z</dcterms:modified>
</cp:coreProperties>
</file>