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78дс\контракты 2026\Техносервис\"/>
    </mc:Choice>
  </mc:AlternateContent>
  <xr:revisionPtr revIDLastSave="0" documentId="8_{02C279A5-E093-4269-A763-4F73C1363681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G10" i="1" l="1"/>
  <c r="F10" i="1"/>
  <c r="E10" i="1"/>
  <c r="L8" i="1"/>
  <c r="L9" i="1" s="1"/>
  <c r="H8" i="1"/>
  <c r="J8" i="1" s="1"/>
  <c r="K8" i="1" s="1"/>
  <c r="E6" i="1" l="1"/>
  <c r="E14" i="1" l="1"/>
  <c r="F14" i="1"/>
  <c r="G14" i="1"/>
  <c r="F12" i="1"/>
  <c r="G12" i="1" s="1"/>
  <c r="G6" i="1" s="1"/>
  <c r="F6" i="1" l="1"/>
</calcChain>
</file>

<file path=xl/sharedStrings.xml><?xml version="1.0" encoding="utf-8"?>
<sst xmlns="http://schemas.openxmlformats.org/spreadsheetml/2006/main" count="25" uniqueCount="23">
  <si>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</si>
  <si>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</si>
  <si>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</si>
  <si>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</si>
  <si>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</si>
  <si>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</si>
  <si>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</si>
  <si>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</si>
  <si>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</si>
  <si>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</si>
  <si>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</si>
  <si>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</si>
  <si>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</si>
  <si>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</si>
  <si>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</si>
  <si>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</si>
  <si>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Техническое обслуживание и ремонт торгово-технологического и холодильного оборудования</t>
  </si>
  <si>
    <t>усл.ед.</t>
  </si>
  <si>
    <t>ООО "Техно-Сервис"</t>
  </si>
  <si>
    <t>ЗАО "Вызов"</t>
  </si>
  <si>
    <t>ООО "СТРОЙ-ПЕТРО-КОМПЛЕКТ"</t>
  </si>
  <si>
    <t>14.04.2026</t>
  </si>
  <si>
    <t>на оказание услуг по техническому обслуживанию торгово-технологического и холодильного оборудования в  ГБДОУ детский сад №78 Петроградского района Санкт-Петербурга.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</si>
</sst>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_ ;[Red]\-#,##0.00\ "/>
    <numFmt numFmtId="166" formatCode="#,##0.00\ _₽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1" xfId="0" applyFont="1" applyBorder="1"/>
    <xf numFmtId="2" fontId="9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2" xfId="0" applyFont="1" applyFill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center" vertical="center" wrapText="1"/>
    </xf>
    <xf numFmtId="165" fontId="14" fillId="5" borderId="3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Border="1" applyAlignment="1">
      <alignment horizontal="center" vertical="center"/>
    </xf>
    <xf numFmtId="166" fontId="7" fillId="2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7" fillId="0" borderId="2" xfId="0" applyFont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8"/>
  <sheetViews>
    <sheetView tabSelected="1" workbookViewId="0">
      <selection activeCell="B21" sqref="B21"/>
    </sheetView>
  </sheetViews>
  <sheetFormatPr defaultColWidth="14.42578125" defaultRowHeight="15" customHeight="1" x14ac:dyDescent="0.25"/>
  <cols>
    <col min="1" max="1" width="8.7109375" customWidth="1"/>
    <col min="2" max="2" width="42.2851562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9" width="8.7109375" customWidth="1"/>
    <col min="10" max="10" width="12.85546875" customWidth="1"/>
    <col min="11" max="11" width="8.7109375" customWidth="1"/>
    <col min="12" max="12" width="13.5703125" customWidth="1"/>
    <col min="13" max="26" width="8.7109375" customWidth="1"/>
  </cols>
  <sheetData>
    <row r="1" spans="1:14" ht="15" customHeight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35.25" customHeight="1" x14ac:dyDescent="0.25">
      <c r="A2" s="30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" t="s">
        <v>1</v>
      </c>
    </row>
    <row r="3" spans="1:14" ht="20.25" customHeight="1" x14ac:dyDescent="0.25">
      <c r="A3" s="32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4" ht="24.7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4" ht="86.25" x14ac:dyDescent="0.25">
      <c r="A5" s="27" t="s">
        <v>3</v>
      </c>
      <c r="B5" s="34" t="s">
        <v>4</v>
      </c>
      <c r="C5" s="27" t="s">
        <v>5</v>
      </c>
      <c r="D5" s="27" t="s">
        <v>6</v>
      </c>
      <c r="E5" s="7" t="s">
        <v>7</v>
      </c>
      <c r="F5" s="7" t="s">
        <v>8</v>
      </c>
      <c r="G5" s="7" t="s">
        <v>9</v>
      </c>
      <c r="H5" s="25" t="s">
        <v>10</v>
      </c>
      <c r="I5" s="27" t="s">
        <v>11</v>
      </c>
      <c r="J5" s="27" t="s">
        <v>12</v>
      </c>
      <c r="K5" s="27" t="s">
        <v>13</v>
      </c>
      <c r="L5" s="27" t="s">
        <v>15</v>
      </c>
    </row>
    <row r="6" spans="1:14" ht="42.75" x14ac:dyDescent="0.25">
      <c r="A6" s="26"/>
      <c r="B6" s="26"/>
      <c r="C6" s="26"/>
      <c r="D6" s="26"/>
      <c r="E6" s="8" t="str">
        <f>" "&amp;НМЦК!E12&amp;"-з от "&amp;НМЦК!E13&amp;""</f>
        <v xml:space="preserve"> 52-з от 14.04.2026</v>
      </c>
      <c r="F6" s="8" t="str">
        <f>" "&amp;НМЦК!F12&amp;"-з от "&amp;НМЦК!F13&amp;""</f>
        <v xml:space="preserve"> 53-з от 14.04.2026</v>
      </c>
      <c r="G6" s="8" t="str">
        <f>" "&amp;НМЦК!G12&amp;"-з от "&amp;НМЦК!G13&amp;""</f>
        <v xml:space="preserve"> 54-з от 14.04.2026</v>
      </c>
      <c r="H6" s="26"/>
      <c r="I6" s="26"/>
      <c r="J6" s="26"/>
      <c r="K6" s="26"/>
      <c r="L6" s="26"/>
      <c r="N6" s="14"/>
    </row>
    <row r="7" spans="1:14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4" s="23" customFormat="1" ht="45" x14ac:dyDescent="0.25">
      <c r="A8" s="9">
        <v>1</v>
      </c>
      <c r="B8" s="24" t="s">
        <v>16</v>
      </c>
      <c r="C8" s="9" t="s">
        <v>17</v>
      </c>
      <c r="D8" s="21">
        <v>1</v>
      </c>
      <c r="E8" s="21">
        <v>26530</v>
      </c>
      <c r="F8" s="22">
        <v>29050</v>
      </c>
      <c r="G8" s="22">
        <v>29870</v>
      </c>
      <c r="H8" s="17">
        <f t="shared" ref="H8" si="0">ROUND((E8+F8+G8)/3,2)</f>
        <v>28483.33</v>
      </c>
      <c r="I8" s="17">
        <v>3</v>
      </c>
      <c r="J8" s="17">
        <f t="shared" ref="J8" si="1">((((E8-H8)^2)+((F8-H8)^2)+((G8-H8)^2))/(I8-1))^(1/2)</f>
        <v>1740.6129188736938</v>
      </c>
      <c r="K8" s="17">
        <f t="shared" ref="K8" si="2">(J8/H8)*100</f>
        <v>6.1109881424457519</v>
      </c>
      <c r="L8" s="19">
        <f>E8*D8</f>
        <v>26530</v>
      </c>
    </row>
    <row r="9" spans="1:14" x14ac:dyDescent="0.25">
      <c r="A9" s="12"/>
      <c r="B9" s="12"/>
      <c r="C9" s="13"/>
      <c r="D9" s="18"/>
      <c r="E9" s="17"/>
      <c r="F9" s="17"/>
      <c r="G9" s="17"/>
      <c r="H9" s="17"/>
      <c r="I9" s="18"/>
      <c r="J9" s="17" t="s">
        <v>14</v>
      </c>
      <c r="K9" s="17"/>
      <c r="L9" s="20">
        <f>SUM(L8:L8)</f>
        <v>26530</v>
      </c>
    </row>
    <row r="10" spans="1:14" x14ac:dyDescent="0.25">
      <c r="A10" s="4"/>
      <c r="B10" s="4"/>
      <c r="C10" s="5"/>
      <c r="D10" s="4"/>
      <c r="E10" s="6">
        <f>SUMPRODUCT(D8:D8,E8:E8)</f>
        <v>26530</v>
      </c>
      <c r="F10" s="6">
        <f>SUMPRODUCT(D8:D8,F8:F8)</f>
        <v>29050</v>
      </c>
      <c r="G10" s="6">
        <f>SUMPRODUCT(D8:D8,G8:G8)</f>
        <v>29870</v>
      </c>
      <c r="H10" s="4"/>
      <c r="I10" s="4"/>
      <c r="J10" s="4"/>
      <c r="K10" s="4"/>
      <c r="L10" s="4"/>
    </row>
    <row r="11" spans="1:14" ht="15.75" x14ac:dyDescent="0.25">
      <c r="E11" s="16" t="s">
        <v>18</v>
      </c>
      <c r="F11" s="16" t="s">
        <v>19</v>
      </c>
      <c r="G11" s="16" t="s">
        <v>20</v>
      </c>
      <c r="H11" s="2"/>
    </row>
    <row r="12" spans="1:14" x14ac:dyDescent="0.25">
      <c r="E12" s="1">
        <v>52</v>
      </c>
      <c r="F12" s="1">
        <f t="shared" ref="F12:G12" si="3">E12+1</f>
        <v>53</v>
      </c>
      <c r="G12" s="1">
        <f t="shared" si="3"/>
        <v>54</v>
      </c>
    </row>
    <row r="13" spans="1:14" x14ac:dyDescent="0.25">
      <c r="E13" s="3" t="s">
        <v>21</v>
      </c>
      <c r="F13" s="3" t="s">
        <v>21</v>
      </c>
      <c r="G13" s="3" t="s">
        <v>21</v>
      </c>
      <c r="H13" s="3"/>
    </row>
    <row r="14" spans="1:14" x14ac:dyDescent="0.25">
      <c r="E14" s="15" t="str">
        <f>E13</f>
        <v>14.04.2026</v>
      </c>
      <c r="F14" s="15" t="str">
        <f>F13</f>
        <v>14.04.2026</v>
      </c>
      <c r="G14" s="15" t="str">
        <f>G13</f>
        <v>14.04.2026</v>
      </c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dcterms:created xsi:type="dcterms:W3CDTF">2015-06-05T18:19:34Z</dcterms:created>
  <dcterms:modified xsi:type="dcterms:W3CDTF">2026-04-29T12:16:01Z</dcterms:modified>
</cp:coreProperties>
</file>