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расчет" sheetId="2" r:id="rId1"/>
  </sheets>
  <externalReferences>
    <externalReference r:id="rId2"/>
    <externalReference r:id="rId3"/>
    <externalReference r:id="rId4"/>
  </externalReferences>
  <definedNames>
    <definedName name="Лок1">[1]Титульный!$C$13</definedName>
    <definedName name="Лок11">[1]Титульный!$E$13</definedName>
    <definedName name="лок2">[1]Титульный!$C$14</definedName>
    <definedName name="Лок21">[1]Титульный!$E$14</definedName>
    <definedName name="Лок3">[1]Титульный!$C$15</definedName>
    <definedName name="Лок31">[1]Титульный!$E$15</definedName>
    <definedName name="Лок4">[1]Титульный!$C$16</definedName>
    <definedName name="Лок41">[1]Титульный!$E$16</definedName>
    <definedName name="Макс_Кт_Вар">[1]Служебный!$C$5</definedName>
    <definedName name="Период">[1]Титульный!$C$5</definedName>
    <definedName name="РП">[1]Титульный!$C$10</definedName>
    <definedName name="Сценарий">[1]Титульный!$C$7</definedName>
    <definedName name="ЦС">[1]Титульный!$C$11</definedName>
    <definedName name="ЦФУ">[1]Титульный!$C$3</definedName>
  </definedNames>
  <calcPr calcId="162913"/>
</workbook>
</file>

<file path=xl/calcChain.xml><?xml version="1.0" encoding="utf-8"?>
<calcChain xmlns="http://schemas.openxmlformats.org/spreadsheetml/2006/main">
  <c r="N13" i="2" l="1"/>
  <c r="N10" i="2"/>
  <c r="K10" i="2"/>
  <c r="J10" i="2"/>
  <c r="N9" i="2"/>
  <c r="K9" i="2"/>
  <c r="J9" i="2"/>
  <c r="N7" i="2"/>
  <c r="K7" i="2"/>
  <c r="J7" i="2"/>
  <c r="N6" i="2"/>
  <c r="K6" i="2"/>
  <c r="J6" i="2"/>
  <c r="N5" i="2"/>
  <c r="K5" i="2"/>
  <c r="J5" i="2"/>
  <c r="N11" i="2"/>
  <c r="K11" i="2"/>
  <c r="J11" i="2"/>
  <c r="L5" i="2" l="1"/>
  <c r="L10" i="2"/>
  <c r="L7" i="2"/>
  <c r="L11" i="2"/>
  <c r="L6" i="2"/>
  <c r="L9" i="2"/>
  <c r="N12" i="2"/>
  <c r="N8" i="2"/>
  <c r="K12" i="2"/>
  <c r="K8" i="2"/>
  <c r="J12" i="2"/>
  <c r="J8" i="2"/>
  <c r="L12" i="2" l="1"/>
  <c r="L8" i="2"/>
  <c r="O13" i="2"/>
  <c r="A13" i="2"/>
</calcChain>
</file>

<file path=xl/sharedStrings.xml><?xml version="1.0" encoding="utf-8"?>
<sst xmlns="http://schemas.openxmlformats.org/spreadsheetml/2006/main" count="33" uniqueCount="26">
  <si>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</si>
  <si>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</si>
  <si>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</si>
  <si>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</si>
  <si>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</si>
  <si>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</si>
  <si>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 
</t>
  </si>
  <si>
    <t xml:space="preserve">Коэффициент вариации, % </t>
  </si>
  <si>
    <t>Минимальное ценовое предложение, руб.</t>
  </si>
  <si>
    <t>Итого цена , руб. (7*8)</t>
  </si>
  <si>
    <t>Источник инф. № 1
Вх.№</t>
  </si>
  <si>
    <t>Источник инф. № 2
Вх.№</t>
  </si>
  <si>
    <t xml:space="preserve">Источник инф. № 3
Вх.№ </t>
  </si>
  <si>
    <t xml:space="preserve">Источник инф. № 4
Вх.№ </t>
  </si>
  <si>
    <t xml:space="preserve">Источник инф. № 5
Вх.№ </t>
  </si>
  <si>
    <r>
      <t xml:space="preserve">Расчет начальной (максимальной) цены контракта:Заказчиком были направлены запросы о предоставлении ценовой информации </t>
    </r>
    <r>
      <rPr>
        <u/>
        <sz val="10"/>
        <rFont val="Times New Roman"/>
        <family val="1"/>
        <charset val="204"/>
      </rPr>
      <t xml:space="preserve"> (подрядчикам, исполнителям) </t>
    </r>
    <r>
      <rPr>
        <u/>
        <sz val="10"/>
        <color indexed="10"/>
        <rFont val="Times New Roman"/>
        <family val="1"/>
        <charset val="204"/>
      </rPr>
      <t>(указать точное количество запросов</t>
    </r>
    <r>
      <rPr>
        <sz val="10"/>
        <color indexed="10"/>
        <rFont val="Times New Roman"/>
        <family val="1"/>
        <charset val="204"/>
      </rPr>
      <t>,</t>
    </r>
    <r>
      <rPr>
        <sz val="10"/>
        <rFont val="Times New Roman"/>
        <family val="1"/>
        <charset val="204"/>
      </rPr>
      <t xml:space="preserve"> </t>
    </r>
    <r>
      <rPr>
        <sz val="10"/>
        <color indexed="10"/>
        <rFont val="Times New Roman"/>
        <family val="1"/>
        <charset val="204"/>
      </rPr>
      <t>но не менее 5-ти</t>
    </r>
    <r>
      <rPr>
        <sz val="10"/>
        <rFont val="Times New Roman"/>
        <family val="1"/>
        <charset val="204"/>
      </rPr>
      <t>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поставщиков (подрядчиков, исполнителей)</t>
    </r>
    <r>
      <rPr>
        <sz val="10"/>
        <color indexed="10"/>
        <rFont val="Times New Roman"/>
        <family val="1"/>
        <charset val="204"/>
      </rPr>
      <t>(3-х)</t>
    </r>
    <r>
      <rPr>
        <sz val="10"/>
        <rFont val="Times New Roman"/>
        <family val="1"/>
        <charset val="204"/>
      </rPr>
      <t xml:space="preserve">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  </r>
  </si>
  <si>
    <t>Заведующий                                                                                 И.Ю. Канатаева</t>
  </si>
  <si>
    <t>Восстановление черного картриджа HP Q2612A</t>
  </si>
  <si>
    <t>Заправка черного картриджа HP CF 218A</t>
  </si>
  <si>
    <t>Восстановление блока фотобарабана HP CF 219A</t>
  </si>
  <si>
    <t>Заправка черного картриджа BrotherTN-1075</t>
  </si>
  <si>
    <t>Восстановление блока фотобарабана Brother DR-1075</t>
  </si>
  <si>
    <t>Восстановление картриджа PANTUM TL-420E</t>
  </si>
  <si>
    <t>Восстановление блока фотобарабана PANTUM  DL-420E</t>
  </si>
  <si>
    <t xml:space="preserve">Восстановление картриджа DELI
RTC T31A
</t>
  </si>
  <si>
    <t>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</si>
</sst>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8"/>
      <name val="Arial"/>
      <family val="2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u/>
      <sz val="10"/>
      <name val="Times New Roman"/>
      <family val="1"/>
      <charset val="204"/>
    </font>
    <font>
      <u/>
      <sz val="10"/>
      <color indexed="10"/>
      <name val="Times New Roman"/>
      <family val="1"/>
      <charset val="204"/>
    </font>
    <font>
      <sz val="10"/>
      <color indexed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medium">
        <color indexed="64"/>
      </right>
      <top/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34">
    <xf numFmtId="0" fontId="0" fillId="0" borderId="0" xfId="0"/>
    <xf numFmtId="0" fontId="2" fillId="0" borderId="0" xfId="0" applyFont="1" applyProtection="1">
      <protection locked="0"/>
    </xf>
    <xf numFmtId="43" fontId="6" fillId="3" borderId="3" xfId="1" applyFont="1" applyFill="1" applyBorder="1" applyAlignment="1" applyProtection="1">
      <alignment horizontal="right" vertical="top"/>
    </xf>
    <xf numFmtId="0" fontId="2" fillId="2" borderId="1" xfId="0" applyFont="1" applyFill="1" applyBorder="1" applyAlignment="1" applyProtection="1">
      <alignment horizontal="center" vertical="center" wrapText="1"/>
    </xf>
    <xf numFmtId="0" fontId="6" fillId="2" borderId="1" xfId="1" applyNumberFormat="1" applyFont="1" applyFill="1" applyBorder="1" applyAlignment="1" applyProtection="1">
      <alignment horizontal="center" vertical="center" wrapText="1"/>
    </xf>
    <xf numFmtId="43" fontId="6" fillId="0" borderId="5" xfId="1" applyFont="1" applyBorder="1" applyAlignment="1" applyProtection="1">
      <alignment horizontal="right" vertical="center"/>
    </xf>
    <xf numFmtId="43" fontId="7" fillId="2" borderId="5" xfId="1" applyFont="1" applyFill="1" applyBorder="1" applyAlignment="1" applyProtection="1">
      <alignment horizontal="right" vertical="center"/>
    </xf>
    <xf numFmtId="43" fontId="6" fillId="0" borderId="6" xfId="1" applyFont="1" applyBorder="1" applyAlignment="1" applyProtection="1">
      <alignment horizontal="right" vertical="center"/>
    </xf>
    <xf numFmtId="0" fontId="9" fillId="0" borderId="0" xfId="0" applyFont="1" applyProtection="1">
      <protection locked="0"/>
    </xf>
    <xf numFmtId="0" fontId="4" fillId="3" borderId="7" xfId="2" applyFont="1" applyFill="1" applyBorder="1" applyAlignment="1" applyProtection="1">
      <alignment vertical="top"/>
    </xf>
    <xf numFmtId="0" fontId="2" fillId="3" borderId="2" xfId="0" applyFont="1" applyFill="1" applyBorder="1" applyProtection="1"/>
    <xf numFmtId="43" fontId="5" fillId="3" borderId="2" xfId="1" applyFont="1" applyFill="1" applyBorder="1" applyProtection="1"/>
    <xf numFmtId="43" fontId="2" fillId="3" borderId="2" xfId="1" applyFont="1" applyFill="1" applyBorder="1" applyProtection="1"/>
    <xf numFmtId="43" fontId="7" fillId="3" borderId="3" xfId="1" applyFont="1" applyFill="1" applyBorder="1" applyAlignment="1" applyProtection="1">
      <alignment horizontal="right" vertical="top"/>
    </xf>
    <xf numFmtId="0" fontId="6" fillId="0" borderId="4" xfId="2" applyFont="1" applyBorder="1" applyAlignment="1" applyProtection="1">
      <alignment horizontal="center" vertical="top"/>
    </xf>
    <xf numFmtId="43" fontId="6" fillId="4" borderId="3" xfId="1" applyFont="1" applyFill="1" applyBorder="1" applyAlignment="1" applyProtection="1">
      <alignment horizontal="right" vertical="top"/>
      <protection locked="0"/>
    </xf>
    <xf numFmtId="0" fontId="8" fillId="0" borderId="0" xfId="0" applyFont="1" applyAlignment="1">
      <alignment vertical="top"/>
    </xf>
    <xf numFmtId="0" fontId="8" fillId="0" borderId="0" xfId="0" applyFont="1" applyBorder="1" applyAlignment="1">
      <alignment vertical="top"/>
    </xf>
    <xf numFmtId="4" fontId="6" fillId="2" borderId="1" xfId="1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11" xfId="0" applyFont="1" applyFill="1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6" fillId="5" borderId="8" xfId="0" applyFont="1" applyFill="1" applyBorder="1" applyAlignment="1">
      <alignment horizontal="left" vertical="top" wrapText="1"/>
    </xf>
    <xf numFmtId="0" fontId="6" fillId="5" borderId="9" xfId="0" applyFont="1" applyFill="1" applyBorder="1" applyAlignment="1">
      <alignment horizontal="left" vertical="top" wrapText="1"/>
    </xf>
    <xf numFmtId="0" fontId="6" fillId="5" borderId="10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center" vertical="top"/>
    </xf>
    <xf numFmtId="0" fontId="6" fillId="5" borderId="1" xfId="0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top" wrapText="1"/>
    </xf>
    <xf numFmtId="0" fontId="6" fillId="0" borderId="9" xfId="0" applyFont="1" applyFill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" fontId="6" fillId="0" borderId="1" xfId="0" applyNumberFormat="1" applyFont="1" applyFill="1" applyBorder="1" applyAlignment="1">
      <alignment horizontal="center" vertical="top" wrapText="1"/>
    </xf>
    <xf numFmtId="4" fontId="6" fillId="5" borderId="1" xfId="0" applyNumberFormat="1" applyFont="1" applyFill="1" applyBorder="1" applyAlignment="1">
      <alignment horizontal="center" vertical="top" wrapText="1"/>
    </xf>
  </cellXfs>
  <cellStyles count="3">
    <cellStyle name="Обычный" xfId="0" builtinId="0"/>
    <cellStyle name="Обычный_Лист1" xfId="2"/>
    <cellStyle name="Финансовый" xfId="1" builtinId="3"/>
  </cellStyles>
  <dxfs count="1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133350</xdr:colOff>
      <xdr:row>1</xdr:row>
      <xdr:rowOff>438150</xdr:rowOff>
    </xdr:from>
    <xdr:to>
      <xdr:col>10</xdr:col>
      <xdr:colOff>1266825</xdr:colOff>
      <xdr:row>3</xdr:row>
      <xdr:rowOff>539468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6450" y="523875"/>
          <a:ext cx="1133475" cy="9204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257175</xdr:colOff>
      <xdr:row>2</xdr:row>
      <xdr:rowOff>76200</xdr:rowOff>
    </xdr:from>
    <xdr:to>
      <xdr:col>11</xdr:col>
      <xdr:colOff>1200150</xdr:colOff>
      <xdr:row>3</xdr:row>
      <xdr:rowOff>572376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53775" y="676275"/>
          <a:ext cx="942975" cy="800976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7;&#1040;&#1044;&#1067;/&#1041;&#1070;&#1044;&#1046;&#1045;&#1058;%202026/&#1057;&#1043;&#1047;%20&#1089;&#1074;&#1086;&#1076;%20&#1055;&#1060;&#1061;&#1044;,%20&#1088;&#1072;&#1089;&#1095;&#1077;&#1090;&#1099;/&#1064;&#1040;&#1041;&#1051;&#1054;&#1053;%20&#1050;&#1072;&#1083;&#1080;&#1085;&#1080;&#1085;&#1089;&#1082;&#1080;&#1081;%202026%20&#1075;%20%20&#1044;&#1054;&#1059;,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bserver\&#1055;&#1060;&#1054;$\&#1057;&#1040;&#1044;&#1067;\&#1041;&#1070;&#1044;&#1046;&#1045;&#1058;%202026\&#1057;&#1043;&#1047;%20&#1089;&#1074;&#1086;&#1076;%20&#1055;&#1060;&#1061;&#1044;,%20&#1088;&#1072;&#1089;&#1095;&#1077;&#1090;&#1099;\&#1064;&#1040;&#1041;&#1051;&#1054;&#1053;%20&#1050;&#1072;&#1083;&#1080;&#1085;&#1080;&#1085;&#1089;&#1082;&#1080;&#1081;%202026%20&#1075;%20%20&#1044;&#1054;&#1059;,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bserver\&#1055;&#1060;&#1054;$\&#1057;&#1040;&#1044;&#1067;\&#1041;&#1070;&#1044;&#1046;&#1045;&#1058;%202024\&#1088;&#1072;&#1089;&#1095;&#1077;&#1090;&#1099;%20&#1074;%20&#1089;&#1074;&#1086;&#1076;\&#1084;&#1077;&#1076;&#1086;&#1089;&#1084;&#1086;&#1090;&#1088;%20&#1085;&#1077;%20&#1073;&#1088;&#1072;&#1090;&#1100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ьный"/>
      <sheetName val="Доработка"/>
      <sheetName val="Расчет"/>
      <sheetName val="Служебный"/>
      <sheetName val="Свод ПФХД"/>
      <sheetName val="ПФХД"/>
      <sheetName val="221-связь ПФО"/>
      <sheetName val="221-связь инд"/>
      <sheetName val="221-1"/>
      <sheetName val="221-2"/>
      <sheetName val="221-3"/>
      <sheetName val="221-4"/>
      <sheetName val="221-5"/>
      <sheetName val="222 112- разъезды ПФО "/>
      <sheetName val="222 244- проезд билет "/>
      <sheetName val="222 - транспортные инд"/>
      <sheetName val="222-1"/>
      <sheetName val="222-2"/>
      <sheetName val="222-3"/>
      <sheetName val="222-4"/>
      <sheetName val="222-5"/>
      <sheetName val="222-6"/>
      <sheetName val="222-7"/>
      <sheetName val="222-8"/>
      <sheetName val="222-9"/>
      <sheetName val="223 отходы ПФО "/>
      <sheetName val="224-инд"/>
      <sheetName val="225 - инд"/>
      <sheetName val="225 -АРМ"/>
      <sheetName val="225 - обсл. инж. сетей"/>
      <sheetName val="225 - обсл технологич оборуд"/>
      <sheetName val="225 крупногаб "/>
      <sheetName val="225 - Дератизация"/>
      <sheetName val="225 - Камерное"/>
      <sheetName val="225 - часы"/>
      <sheetName val="225 - антиковидная обр"/>
      <sheetName val="225 - противоклещевая обраб"/>
      <sheetName val="225 -Электроизмерения"/>
      <sheetName val="225 -огнетушители"/>
      <sheetName val="225 -вентиляция"/>
      <sheetName val="225 - Стрелец"/>
      <sheetName val="225 - КСОБ"/>
      <sheetName val="225 - Санитария"/>
      <sheetName val="225 сан 1"/>
      <sheetName val="225 сан 2"/>
      <sheetName val="225 сан 3"/>
      <sheetName val="225 - УУТЭ"/>
      <sheetName val="225 - Водомерные узлы"/>
      <sheetName val="225 - противопож.водопровод"/>
      <sheetName val="226 Техотчет"/>
      <sheetName val="226-1"/>
      <sheetName val="226-2"/>
      <sheetName val="226 - эл. документооб"/>
      <sheetName val="226 - Тревож.сигн"/>
      <sheetName val="226 - охрана"/>
      <sheetName val="226 -медосм"/>
      <sheetName val="226 -обучение "/>
      <sheetName val="226 -инд"/>
      <sheetName val="227- инд"/>
      <sheetName val="228- инд "/>
      <sheetName val="310- мебель"/>
      <sheetName val="310-оборудование "/>
      <sheetName val="310_Поставка оборудования"/>
      <sheetName val="341_Поставка медикаментов"/>
      <sheetName val="345- пошив формы"/>
      <sheetName val="345- поставка СИЗ"/>
      <sheetName val="346- хоз товары"/>
      <sheetName val="346-офисная бумага)"/>
      <sheetName val="346-канцтовары"/>
      <sheetName val="346- бутилированная вода"/>
      <sheetName val="346- расх.мат.для басс."/>
      <sheetName val="346-  индив картриджи"/>
      <sheetName val="344- инд"/>
      <sheetName val="345-инд"/>
      <sheetName val="291 имущ "/>
      <sheetName val="291 земля "/>
      <sheetName val="291,297"/>
    </sheetNames>
    <sheetDataSet>
      <sheetData sheetId="0">
        <row r="3">
          <cell r="C3" t="str">
            <v>ГБДОУ № 75 Калининского района Санкт-Петербурга</v>
          </cell>
        </row>
        <row r="5">
          <cell r="C5">
            <v>2026</v>
          </cell>
        </row>
        <row r="7">
          <cell r="C7" t="str">
            <v>Бюджет на очередной финансовый год</v>
          </cell>
        </row>
        <row r="10">
          <cell r="C10" t="str">
            <v>0701</v>
          </cell>
        </row>
        <row r="11">
          <cell r="C11" t="str">
            <v>0250020010</v>
          </cell>
        </row>
        <row r="13">
          <cell r="C13" t="str">
            <v>195427, Санкт-Петербург,  Светлановский пр. , д.69, корп.2,  литер А</v>
          </cell>
          <cell r="E13" t="str">
            <v>000000248</v>
          </cell>
        </row>
        <row r="14">
          <cell r="C14" t="str">
            <v/>
          </cell>
          <cell r="E14" t="str">
            <v/>
          </cell>
        </row>
        <row r="15">
          <cell r="C15" t="str">
            <v/>
          </cell>
          <cell r="E15" t="str">
            <v/>
          </cell>
        </row>
        <row r="16">
          <cell r="C16" t="str">
            <v/>
          </cell>
          <cell r="E16" t="str">
            <v/>
          </cell>
        </row>
      </sheetData>
      <sheetData sheetId="1" refreshError="1"/>
      <sheetData sheetId="2" refreshError="1"/>
      <sheetData sheetId="3">
        <row r="3">
          <cell r="C3" t="str">
            <v>Слишком большой разброс цен! Позиция не будет загружена</v>
          </cell>
        </row>
        <row r="5">
          <cell r="C5">
            <v>33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лужебный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ьный"/>
      <sheetName val="Доработка"/>
      <sheetName val="Расчет"/>
      <sheetName val="Служебный"/>
      <sheetName val="Свод ПФХД"/>
      <sheetName val="ПФХД"/>
      <sheetName val="221-связь ПЭО"/>
      <sheetName val="221-связь инд"/>
      <sheetName val="221-1"/>
      <sheetName val="221-2"/>
      <sheetName val="221-3"/>
      <sheetName val="221-4"/>
      <sheetName val="221-5"/>
      <sheetName val="222 - разъезды ПЭО"/>
      <sheetName val="222 - транспортные инд"/>
      <sheetName val="222-1"/>
      <sheetName val="222-2"/>
      <sheetName val="222-3"/>
      <sheetName val="222-4"/>
      <sheetName val="222-5"/>
      <sheetName val="222-6"/>
      <sheetName val="222-7"/>
      <sheetName val="222-8"/>
      <sheetName val="222-9"/>
      <sheetName val="223 отходы "/>
      <sheetName val="223 крупногаб"/>
      <sheetName val="224-инд"/>
      <sheetName val="225 - инд"/>
      <sheetName val="225 -АРМ"/>
      <sheetName val="225 - обсл. инж. сетей"/>
      <sheetName val="225 - обсл технологич оборуд"/>
      <sheetName val="225 - Дератизация"/>
      <sheetName val="225 - антиковидная обр"/>
      <sheetName val="225 -Электроизмерения"/>
      <sheetName val="225 - Камерное"/>
      <sheetName val="225 - часы"/>
      <sheetName val="225 - противоклещевая обраб"/>
      <sheetName val="225 -огнетушители"/>
      <sheetName val="225 -вентиляция"/>
      <sheetName val="225 - Стрелец"/>
      <sheetName val="225 - КСОБ"/>
      <sheetName val="225 - Санитария"/>
      <sheetName val="225 сан 1"/>
      <sheetName val="225 сан 2"/>
      <sheetName val="225 сан 3"/>
      <sheetName val="225 - УУТЭ"/>
      <sheetName val="225 - Водомерные узлы"/>
      <sheetName val="225 - противопож.водопровод"/>
      <sheetName val="226 Техотчет"/>
      <sheetName val="226-1"/>
      <sheetName val="226-2"/>
      <sheetName val="226 - эл. документооб"/>
      <sheetName val="226 - Тревож.сигн"/>
      <sheetName val="226 - охрана"/>
      <sheetName val="226 -медосм"/>
      <sheetName val="226 - инд"/>
      <sheetName val="227- инд"/>
      <sheetName val="228- инд "/>
      <sheetName val="310- мебель"/>
      <sheetName val="310-оборудование "/>
      <sheetName val="310_Поставка оборудования"/>
      <sheetName val="341_Поставка медикаментов"/>
      <sheetName val="346- хоз товары"/>
      <sheetName val="346-офисная бумага)"/>
      <sheetName val="346-канцтовары"/>
      <sheetName val="346- бутилированная вода"/>
      <sheetName val="346- расх.мат.для басс."/>
      <sheetName val="346-  индив картриджи"/>
      <sheetName val="344- инд"/>
      <sheetName val="345-инд"/>
      <sheetName val="291 имущ О-7"/>
      <sheetName val="291 земля О-8"/>
      <sheetName val="291,297"/>
    </sheetNames>
    <sheetDataSet>
      <sheetData sheetId="0">
        <row r="3">
          <cell r="C3" t="str">
            <v>Необходимо выбрать наименование учреждения</v>
          </cell>
        </row>
      </sheetData>
      <sheetData sheetId="1"/>
      <sheetData sheetId="2">
        <row r="3">
          <cell r="C3" t="str">
            <v>Слишком большой разброс цен! Позиция не будет загружена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"/>
  <sheetViews>
    <sheetView tabSelected="1" workbookViewId="0">
      <selection activeCell="N14" sqref="N14"/>
    </sheetView>
  </sheetViews>
  <sheetFormatPr defaultRowHeight="15" x14ac:dyDescent="0.25"/>
  <cols>
    <col min="2" max="2" width="47.7109375" customWidth="1"/>
    <col min="8" max="8" width="9.5703125" bestFit="1" customWidth="1"/>
    <col min="10" max="10" width="18" customWidth="1"/>
    <col min="11" max="11" width="26" customWidth="1"/>
    <col min="12" max="12" width="21.42578125" customWidth="1"/>
    <col min="14" max="14" width="11.7109375" customWidth="1"/>
  </cols>
  <sheetData>
    <row r="1" spans="1:16" s="16" customFormat="1" ht="62.45" customHeight="1" x14ac:dyDescent="0.25">
      <c r="A1" s="23" t="s">
        <v>15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5"/>
    </row>
    <row r="2" spans="1:16" s="16" customFormat="1" ht="40.5" customHeight="1" x14ac:dyDescent="0.25">
      <c r="A2" s="27" t="s">
        <v>0</v>
      </c>
      <c r="B2" s="27" t="s">
        <v>1</v>
      </c>
      <c r="C2" s="27" t="s">
        <v>2</v>
      </c>
      <c r="D2" s="28" t="s">
        <v>3</v>
      </c>
      <c r="E2" s="29"/>
      <c r="F2" s="29"/>
      <c r="G2" s="30"/>
      <c r="H2" s="31"/>
      <c r="I2" s="19" t="s">
        <v>4</v>
      </c>
      <c r="J2" s="20" t="s">
        <v>5</v>
      </c>
      <c r="K2" s="20" t="s">
        <v>6</v>
      </c>
      <c r="L2" s="20" t="s">
        <v>7</v>
      </c>
      <c r="M2" s="32" t="s">
        <v>8</v>
      </c>
      <c r="N2" s="33" t="s">
        <v>9</v>
      </c>
    </row>
    <row r="3" spans="1:16" s="16" customFormat="1" ht="24" customHeight="1" x14ac:dyDescent="0.25">
      <c r="A3" s="27"/>
      <c r="B3" s="27"/>
      <c r="C3" s="27"/>
      <c r="D3" s="19" t="s">
        <v>10</v>
      </c>
      <c r="E3" s="19" t="s">
        <v>11</v>
      </c>
      <c r="F3" s="19" t="s">
        <v>12</v>
      </c>
      <c r="G3" s="19" t="s">
        <v>13</v>
      </c>
      <c r="H3" s="19" t="s">
        <v>14</v>
      </c>
      <c r="I3" s="19"/>
      <c r="J3" s="21"/>
      <c r="K3" s="21"/>
      <c r="L3" s="21"/>
      <c r="M3" s="32"/>
      <c r="N3" s="33"/>
    </row>
    <row r="4" spans="1:16" s="16" customFormat="1" ht="60.6" customHeight="1" x14ac:dyDescent="0.25">
      <c r="A4" s="27"/>
      <c r="B4" s="27"/>
      <c r="C4" s="27"/>
      <c r="D4" s="19"/>
      <c r="E4" s="19"/>
      <c r="F4" s="19"/>
      <c r="G4" s="19"/>
      <c r="H4" s="19"/>
      <c r="I4" s="19"/>
      <c r="J4" s="22"/>
      <c r="K4" s="22"/>
      <c r="L4" s="22"/>
      <c r="M4" s="32"/>
      <c r="N4" s="33"/>
    </row>
    <row r="5" spans="1:16" x14ac:dyDescent="0.25">
      <c r="A5" s="14">
        <v>1</v>
      </c>
      <c r="B5" s="3" t="s">
        <v>17</v>
      </c>
      <c r="C5" s="4" t="s">
        <v>25</v>
      </c>
      <c r="D5" s="18">
        <v>1000</v>
      </c>
      <c r="E5" s="18">
        <v>1080</v>
      </c>
      <c r="F5" s="18">
        <v>1050</v>
      </c>
      <c r="G5" s="18"/>
      <c r="H5" s="18"/>
      <c r="I5" s="5">
        <v>10</v>
      </c>
      <c r="J5" s="5">
        <f t="shared" ref="J5:J12" si="0">AVERAGE(D5:H5)</f>
        <v>1043.3333333333333</v>
      </c>
      <c r="K5" s="6">
        <f t="shared" ref="K5:K12" si="1">STDEV(D5:H5)</f>
        <v>40.414518843273804</v>
      </c>
      <c r="L5" s="5">
        <f t="shared" ref="L5:L12" si="2">K5/J5*100</f>
        <v>3.8735960552658599</v>
      </c>
      <c r="M5" s="18">
        <v>1000</v>
      </c>
      <c r="N5" s="7">
        <f t="shared" ref="N5:N12" si="3">M5*I5</f>
        <v>10000</v>
      </c>
      <c r="O5" s="8"/>
      <c r="P5" s="1"/>
    </row>
    <row r="6" spans="1:16" x14ac:dyDescent="0.25">
      <c r="A6" s="14">
        <v>2</v>
      </c>
      <c r="B6" s="3" t="s">
        <v>18</v>
      </c>
      <c r="C6" s="4" t="s">
        <v>25</v>
      </c>
      <c r="D6" s="18">
        <v>800</v>
      </c>
      <c r="E6" s="18">
        <v>880</v>
      </c>
      <c r="F6" s="18">
        <v>840</v>
      </c>
      <c r="G6" s="18"/>
      <c r="H6" s="18"/>
      <c r="I6" s="5">
        <v>20</v>
      </c>
      <c r="J6" s="5">
        <f t="shared" si="0"/>
        <v>840</v>
      </c>
      <c r="K6" s="6">
        <f t="shared" si="1"/>
        <v>40</v>
      </c>
      <c r="L6" s="5">
        <f t="shared" si="2"/>
        <v>4.7619047619047619</v>
      </c>
      <c r="M6" s="18">
        <v>800</v>
      </c>
      <c r="N6" s="7">
        <f t="shared" si="3"/>
        <v>16000</v>
      </c>
      <c r="O6" s="8"/>
      <c r="P6" s="1"/>
    </row>
    <row r="7" spans="1:16" x14ac:dyDescent="0.25">
      <c r="A7" s="14">
        <v>3</v>
      </c>
      <c r="B7" s="3" t="s">
        <v>19</v>
      </c>
      <c r="C7" s="4" t="s">
        <v>25</v>
      </c>
      <c r="D7" s="18">
        <v>700</v>
      </c>
      <c r="E7" s="18">
        <v>740</v>
      </c>
      <c r="F7" s="18">
        <v>720</v>
      </c>
      <c r="G7" s="18"/>
      <c r="H7" s="18"/>
      <c r="I7" s="5">
        <v>3</v>
      </c>
      <c r="J7" s="5">
        <f t="shared" si="0"/>
        <v>720</v>
      </c>
      <c r="K7" s="6">
        <f t="shared" si="1"/>
        <v>20</v>
      </c>
      <c r="L7" s="5">
        <f t="shared" si="2"/>
        <v>2.7777777777777777</v>
      </c>
      <c r="M7" s="18">
        <v>700</v>
      </c>
      <c r="N7" s="7">
        <f t="shared" si="3"/>
        <v>2100</v>
      </c>
      <c r="O7" s="8"/>
      <c r="P7" s="1"/>
    </row>
    <row r="8" spans="1:16" x14ac:dyDescent="0.25">
      <c r="A8" s="14">
        <v>4</v>
      </c>
      <c r="B8" s="3" t="s">
        <v>20</v>
      </c>
      <c r="C8" s="4" t="s">
        <v>25</v>
      </c>
      <c r="D8" s="18">
        <v>800</v>
      </c>
      <c r="E8" s="18">
        <v>880</v>
      </c>
      <c r="F8" s="18">
        <v>840</v>
      </c>
      <c r="G8" s="18"/>
      <c r="H8" s="18"/>
      <c r="I8" s="5">
        <v>2</v>
      </c>
      <c r="J8" s="5">
        <f t="shared" si="0"/>
        <v>840</v>
      </c>
      <c r="K8" s="6">
        <f t="shared" si="1"/>
        <v>40</v>
      </c>
      <c r="L8" s="5">
        <f t="shared" si="2"/>
        <v>4.7619047619047619</v>
      </c>
      <c r="M8" s="18">
        <v>800</v>
      </c>
      <c r="N8" s="7">
        <f t="shared" si="3"/>
        <v>1600</v>
      </c>
      <c r="O8" s="8"/>
      <c r="P8" s="1"/>
    </row>
    <row r="9" spans="1:16" ht="30" x14ac:dyDescent="0.25">
      <c r="A9" s="14">
        <v>5</v>
      </c>
      <c r="B9" s="3" t="s">
        <v>21</v>
      </c>
      <c r="C9" s="4" t="s">
        <v>25</v>
      </c>
      <c r="D9" s="18">
        <v>800</v>
      </c>
      <c r="E9" s="18">
        <v>880</v>
      </c>
      <c r="F9" s="18">
        <v>840</v>
      </c>
      <c r="G9" s="18"/>
      <c r="H9" s="18"/>
      <c r="I9" s="5">
        <v>1</v>
      </c>
      <c r="J9" s="5">
        <f t="shared" si="0"/>
        <v>840</v>
      </c>
      <c r="K9" s="6">
        <f t="shared" si="1"/>
        <v>40</v>
      </c>
      <c r="L9" s="5">
        <f t="shared" si="2"/>
        <v>4.7619047619047619</v>
      </c>
      <c r="M9" s="18">
        <v>800</v>
      </c>
      <c r="N9" s="7">
        <f t="shared" si="3"/>
        <v>800</v>
      </c>
      <c r="O9" s="8"/>
      <c r="P9" s="1"/>
    </row>
    <row r="10" spans="1:16" x14ac:dyDescent="0.25">
      <c r="A10" s="14">
        <v>6</v>
      </c>
      <c r="B10" s="3" t="s">
        <v>22</v>
      </c>
      <c r="C10" s="4" t="s">
        <v>25</v>
      </c>
      <c r="D10" s="18">
        <v>1200</v>
      </c>
      <c r="E10" s="18">
        <v>1280</v>
      </c>
      <c r="F10" s="18">
        <v>1260</v>
      </c>
      <c r="G10" s="18"/>
      <c r="H10" s="18"/>
      <c r="I10" s="5">
        <v>10</v>
      </c>
      <c r="J10" s="5">
        <f t="shared" si="0"/>
        <v>1246.6666666666667</v>
      </c>
      <c r="K10" s="6">
        <f t="shared" si="1"/>
        <v>41.633319989322651</v>
      </c>
      <c r="L10" s="5">
        <f t="shared" si="2"/>
        <v>3.3395711221381803</v>
      </c>
      <c r="M10" s="18">
        <v>1200</v>
      </c>
      <c r="N10" s="7">
        <f t="shared" si="3"/>
        <v>12000</v>
      </c>
      <c r="O10" s="8"/>
      <c r="P10" s="1"/>
    </row>
    <row r="11" spans="1:16" ht="30" x14ac:dyDescent="0.25">
      <c r="A11" s="14">
        <v>7</v>
      </c>
      <c r="B11" s="3" t="s">
        <v>23</v>
      </c>
      <c r="C11" s="4" t="s">
        <v>25</v>
      </c>
      <c r="D11" s="18">
        <v>850</v>
      </c>
      <c r="E11" s="18">
        <v>930</v>
      </c>
      <c r="F11" s="18">
        <v>892</v>
      </c>
      <c r="G11" s="18"/>
      <c r="H11" s="18"/>
      <c r="I11" s="5">
        <v>2</v>
      </c>
      <c r="J11" s="5">
        <f t="shared" si="0"/>
        <v>890.66666666666663</v>
      </c>
      <c r="K11" s="6">
        <f t="shared" si="1"/>
        <v>40.016663195890452</v>
      </c>
      <c r="L11" s="5">
        <f t="shared" si="2"/>
        <v>4.4928888318739277</v>
      </c>
      <c r="M11" s="18">
        <v>850</v>
      </c>
      <c r="N11" s="7">
        <f t="shared" si="3"/>
        <v>1700</v>
      </c>
      <c r="O11" s="8"/>
      <c r="P11" s="1"/>
    </row>
    <row r="12" spans="1:16" ht="45.75" thickBot="1" x14ac:dyDescent="0.3">
      <c r="A12" s="14">
        <v>8</v>
      </c>
      <c r="B12" s="3" t="s">
        <v>24</v>
      </c>
      <c r="C12" s="4" t="s">
        <v>25</v>
      </c>
      <c r="D12" s="18">
        <v>1250</v>
      </c>
      <c r="E12" s="18">
        <v>1330</v>
      </c>
      <c r="F12" s="18">
        <v>1312</v>
      </c>
      <c r="G12" s="18"/>
      <c r="H12" s="18"/>
      <c r="I12" s="5">
        <v>10</v>
      </c>
      <c r="J12" s="5">
        <f t="shared" si="0"/>
        <v>1297.3333333333333</v>
      </c>
      <c r="K12" s="6">
        <f t="shared" si="1"/>
        <v>41.968241961432376</v>
      </c>
      <c r="L12" s="5">
        <f t="shared" si="2"/>
        <v>3.234962124468066</v>
      </c>
      <c r="M12" s="18">
        <v>1250</v>
      </c>
      <c r="N12" s="7">
        <f t="shared" si="3"/>
        <v>12500</v>
      </c>
      <c r="O12" s="8"/>
      <c r="P12" s="1"/>
    </row>
    <row r="13" spans="1:16" x14ac:dyDescent="0.25">
      <c r="A13" s="9" t="str">
        <f>IF(лок2="","",лок2)</f>
        <v/>
      </c>
      <c r="B13" s="10"/>
      <c r="C13" s="11"/>
      <c r="D13" s="11"/>
      <c r="E13" s="11"/>
      <c r="F13" s="12"/>
      <c r="G13" s="12"/>
      <c r="H13" s="2"/>
      <c r="I13" s="2"/>
      <c r="J13" s="2"/>
      <c r="K13" s="13"/>
      <c r="L13" s="2"/>
      <c r="M13" s="15"/>
      <c r="N13" s="7">
        <f>SUM(N5:N12)</f>
        <v>56700</v>
      </c>
      <c r="O13" s="8" t="str">
        <f>IF(J13&gt;Макс_Кт_Вар,[1]Служебный!$C$3,"")</f>
        <v/>
      </c>
      <c r="P13" s="1"/>
    </row>
    <row r="15" spans="1:16" s="17" customFormat="1" ht="12.75" x14ac:dyDescent="0.25">
      <c r="A15" s="26" t="s">
        <v>16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7">
    <mergeCell ref="G3:G4"/>
    <mergeCell ref="H3:H4"/>
    <mergeCell ref="J2:J4"/>
    <mergeCell ref="A1:N1"/>
    <mergeCell ref="A15:N15"/>
    <mergeCell ref="A2:A4"/>
    <mergeCell ref="B2:B4"/>
    <mergeCell ref="C2:C4"/>
    <mergeCell ref="D2:H2"/>
    <mergeCell ref="I2:I4"/>
    <mergeCell ref="K2:K4"/>
    <mergeCell ref="L2:L4"/>
    <mergeCell ref="M2:M4"/>
    <mergeCell ref="N2:N4"/>
    <mergeCell ref="D3:D4"/>
    <mergeCell ref="E3:E4"/>
    <mergeCell ref="F3:F4"/>
  </mergeCells>
  <pageMargins left="0.7" right="0.7" top="0.75" bottom="0.75" header="0.3" footer="0.3"/>
  <pageSetup paperSize="9" scale="64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8" id="{23DBCA14-1D63-48DA-931A-7DAF2AD8E8E4}">
            <xm:f>$K13:$K51&gt;'\\cbserver\ПФО$\САДЫ\БЮДЖЕТ 2026\СГЗ свод ПФХД, расчеты\[ШАБЛОН Калининский 2026 г  ДОУ,.xlsm]Служебный'!#REF!</xm:f>
            <x14:dxf>
              <fill>
                <patternFill>
                  <bgColor rgb="FFFF0000"/>
                </patternFill>
              </fill>
            </x14:dxf>
          </x14:cfRule>
          <xm:sqref>B13:N13</xm:sqref>
        </x14:conditionalFormatting>
        <x14:conditionalFormatting xmlns:xm="http://schemas.microsoft.com/office/excel/2006/main">
          <x14:cfRule type="expression" priority="66" id="{23DBCA14-1D63-48DA-931A-7DAF2AD8E8E4}">
            <xm:f>$K12:$K33&gt;'\\cbserver\ПФО$\САДЫ\БЮДЖЕТ 2026\СГЗ свод ПФХД, расчеты\[ШАБЛОН Калининский 2026 г  ДОУ,.xlsm]Служебный'!#REF!</xm:f>
            <x14:dxf>
              <fill>
                <patternFill>
                  <bgColor rgb="FFFF0000"/>
                </patternFill>
              </fill>
            </x14:dxf>
          </x14:cfRule>
          <xm:sqref>I12:L12 N12</xm:sqref>
        </x14:conditionalFormatting>
        <x14:conditionalFormatting xmlns:xm="http://schemas.microsoft.com/office/excel/2006/main">
          <x14:cfRule type="expression" priority="68" id="{23DBCA14-1D63-48DA-931A-7DAF2AD8E8E4}">
            <xm:f>$K8:$K32&gt;'\\cbserver\ПФО$\САДЫ\БЮДЖЕТ 2026\СГЗ свод ПФХД, расчеты\[ШАБЛОН Калининский 2026 г  ДОУ,.xlsm]Служебный'!#REF!</xm:f>
            <x14:dxf>
              <fill>
                <patternFill>
                  <bgColor rgb="FFFF0000"/>
                </patternFill>
              </fill>
            </x14:dxf>
          </x14:cfRule>
          <xm:sqref>I8:L8 N8</xm:sqref>
        </x14:conditionalFormatting>
        <x14:conditionalFormatting xmlns:xm="http://schemas.microsoft.com/office/excel/2006/main">
          <x14:cfRule type="expression" priority="15" id="{80DF7070-FA87-4F52-9AE8-DAB05F8C6E64}">
            <xm:f>$K11:$K32&gt;'\\cbserver\ПФО$\САДЫ\БЮДЖЕТ 2026\СГЗ свод ПФХД, расчеты\[ШАБЛОН Калининский 2026 г  ДОУ,.xlsm]Служебный'!#REF!</xm:f>
            <x14:dxf>
              <fill>
                <patternFill>
                  <bgColor rgb="FFFF0000"/>
                </patternFill>
              </fill>
            </x14:dxf>
          </x14:cfRule>
          <xm:sqref>I11:L11 N11</xm:sqref>
        </x14:conditionalFormatting>
        <x14:conditionalFormatting xmlns:xm="http://schemas.microsoft.com/office/excel/2006/main">
          <x14:cfRule type="expression" priority="11" id="{1E94DE37-BCFD-47BC-BC7B-0408E4613B63}">
            <xm:f>$K7:$K30&gt;'\\cbserver\ПФО$\САДЫ\БЮДЖЕТ 2026\СГЗ свод ПФХД, расчеты\[ШАБЛОН Калининский 2026 г  ДОУ,.xlsm]Служебный'!#REF!</xm:f>
            <x14:dxf>
              <fill>
                <patternFill>
                  <bgColor rgb="FFFF0000"/>
                </patternFill>
              </fill>
            </x14:dxf>
          </x14:cfRule>
          <xm:sqref>I7:L7 N7</xm:sqref>
        </x14:conditionalFormatting>
        <x14:conditionalFormatting xmlns:xm="http://schemas.microsoft.com/office/excel/2006/main">
          <x14:cfRule type="expression" priority="13" id="{DA0DE724-F680-4F90-B9D1-6461C1BCDCF2}">
            <xm:f>$K5:$K29&gt;'\\cbserver\ПФО$\САДЫ\БЮДЖЕТ 2026\СГЗ свод ПФХД, расчеты\[ШАБЛОН Калининский 2026 г  ДОУ,.xlsm]Служебный'!#REF!</xm:f>
            <x14:dxf>
              <fill>
                <patternFill>
                  <bgColor rgb="FFFF0000"/>
                </patternFill>
              </fill>
            </x14:dxf>
          </x14:cfRule>
          <xm:sqref>I5:L5 N5</xm:sqref>
        </x14:conditionalFormatting>
        <x14:conditionalFormatting xmlns:xm="http://schemas.microsoft.com/office/excel/2006/main">
          <x14:cfRule type="expression" priority="14" id="{2729E802-A784-4215-85A2-C6A123F5D1AF}">
            <xm:f>$K5:$K29&gt;'\\cbserver\ПФО$\САДЫ\БЮДЖЕТ 2024\расчеты в свод\[медосмотр не брать.xlsm]Служебный'!#REF!</xm:f>
            <x14:dxf>
              <fill>
                <patternFill>
                  <bgColor rgb="FFFF0000"/>
                </patternFill>
              </fill>
            </x14:dxf>
          </x14:cfRule>
          <xm:sqref>C5:D5 C6:C12</xm:sqref>
        </x14:conditionalFormatting>
        <x14:conditionalFormatting xmlns:xm="http://schemas.microsoft.com/office/excel/2006/main">
          <x14:cfRule type="expression" priority="9" id="{6A6AEFCF-26A6-4849-A2AC-84F45EEFA904}">
            <xm:f>$K6:$K29&gt;'\\cbserver\ПФО$\САДЫ\БЮДЖЕТ 2026\СГЗ свод ПФХД, расчеты\[ШАБЛОН Калининский 2026 г  ДОУ,.xlsm]Служебный'!#REF!</xm:f>
            <x14:dxf>
              <fill>
                <patternFill>
                  <bgColor rgb="FFFF0000"/>
                </patternFill>
              </fill>
            </x14:dxf>
          </x14:cfRule>
          <xm:sqref>I6:L6 N6</xm:sqref>
        </x14:conditionalFormatting>
        <x14:conditionalFormatting xmlns:xm="http://schemas.microsoft.com/office/excel/2006/main">
          <x14:cfRule type="expression" priority="7" id="{546CC9AC-3555-4AC9-9890-3B959D8E711C}">
            <xm:f>$K10:$K31&gt;'\\cbserver\ПФО$\САДЫ\БЮДЖЕТ 2026\СГЗ свод ПФХД, расчеты\[ШАБЛОН Калининский 2026 г  ДОУ,.xlsm]Служебный'!#REF!</xm:f>
            <x14:dxf>
              <fill>
                <patternFill>
                  <bgColor rgb="FFFF0000"/>
                </patternFill>
              </fill>
            </x14:dxf>
          </x14:cfRule>
          <xm:sqref>I10:L10 N10</xm:sqref>
        </x14:conditionalFormatting>
        <x14:conditionalFormatting xmlns:xm="http://schemas.microsoft.com/office/excel/2006/main">
          <x14:cfRule type="expression" priority="5" id="{86F800C6-3D91-4A23-8DAA-AA6FF37C3207}">
            <xm:f>$K9:$K30&gt;'\\cbserver\ПФО$\САДЫ\БЮДЖЕТ 2026\СГЗ свод ПФХД, расчеты\[ШАБЛОН Калининский 2026 г  ДОУ,.xlsm]Служебный'!#REF!</xm:f>
            <x14:dxf>
              <fill>
                <patternFill>
                  <bgColor rgb="FFFF0000"/>
                </patternFill>
              </fill>
            </x14:dxf>
          </x14:cfRule>
          <xm:sqref>I9:L9 N9</xm:sqref>
        </x14:conditionalFormatting>
        <x14:conditionalFormatting xmlns:xm="http://schemas.microsoft.com/office/excel/2006/main">
          <x14:cfRule type="expression" priority="4" id="{B959DE15-CBED-4D83-A167-A89E8529E1CB}">
            <xm:f>$K6:$K30&gt;'\\cbserver\ПФО$\САДЫ\БЮДЖЕТ 2024\расчеты в свод\[медосмотр не брать.xlsm]Служебный'!#REF!</xm:f>
            <x14:dxf>
              <fill>
                <patternFill>
                  <bgColor rgb="FFFF0000"/>
                </patternFill>
              </fill>
            </x14:dxf>
          </x14:cfRule>
          <xm:sqref>D6:D12</xm:sqref>
        </x14:conditionalFormatting>
        <x14:conditionalFormatting xmlns:xm="http://schemas.microsoft.com/office/excel/2006/main">
          <x14:cfRule type="expression" priority="3" id="{DC0427E9-BB33-4991-AB7B-C4D02FF328D4}">
            <xm:f>$K5:$K29&gt;'\\cbserver\ПФО$\САДЫ\БЮДЖЕТ 2024\расчеты в свод\[медосмотр не брать.xlsm]Служебный'!#REF!</xm:f>
            <x14:dxf>
              <fill>
                <patternFill>
                  <bgColor rgb="FFFF0000"/>
                </patternFill>
              </fill>
            </x14:dxf>
          </x14:cfRule>
          <xm:sqref>E5:H12</xm:sqref>
        </x14:conditionalFormatting>
        <x14:conditionalFormatting xmlns:xm="http://schemas.microsoft.com/office/excel/2006/main">
          <x14:cfRule type="expression" priority="2" id="{D92D5DC1-9132-4B92-A9F7-FFF633A00E96}">
            <xm:f>$K5:$K29&gt;'\\cbserver\ПФО$\САДЫ\БЮДЖЕТ 2024\расчеты в свод\[медосмотр не брать.xlsm]Служебный'!#REF!</xm:f>
            <x14:dxf>
              <fill>
                <patternFill>
                  <bgColor rgb="FFFF0000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1" id="{6332A4C2-9C63-46C1-BF77-E85053F76351}">
            <xm:f>$K6:$K30&gt;'\\cbserver\ПФО$\САДЫ\БЮДЖЕТ 2024\расчеты в свод\[медосмотр не брать.xlsm]Служебный'!#REF!</xm:f>
            <x14:dxf>
              <fill>
                <patternFill>
                  <bgColor rgb="FFFF0000"/>
                </patternFill>
              </fill>
            </x14:dxf>
          </x14:cfRule>
          <xm:sqref>M6:M12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2026-04-28T07:45:53Z</dcterms:modified>
</cp:coreProperties>
</file>