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60" yWindow="-60" windowWidth="15600" windowHeight="9240"/>
  </bookViews>
  <sheets>
    <sheet name="Прилож.1 - п.3.7.1" sheetId="9" r:id="rId1"/>
  </sheets>
  <calcPr calcId="124519" iterate="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9" i="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F13"/>
  <c r="I13"/>
  <c r="J13"/>
  <c r="K13"/>
  <c r="F14"/>
  <c r="I14"/>
  <c r="J14"/>
  <c r="K14" s="1"/>
  <c r="F15"/>
  <c r="I15"/>
  <c r="K15" s="1"/>
  <c r="J15"/>
  <c r="F16"/>
  <c r="I16" s="1"/>
  <c r="J16"/>
  <c r="F17"/>
  <c r="I17"/>
  <c r="J17"/>
  <c r="K17"/>
  <c r="F18"/>
  <c r="I18"/>
  <c r="J18"/>
  <c r="K18" s="1"/>
  <c r="F19"/>
  <c r="I19"/>
  <c r="K19" s="1"/>
  <c r="J19"/>
  <c r="F20"/>
  <c r="I20" s="1"/>
  <c r="J20"/>
  <c r="F21"/>
  <c r="I21"/>
  <c r="J21"/>
  <c r="K21"/>
  <c r="F22"/>
  <c r="I22"/>
  <c r="J22"/>
  <c r="K22" s="1"/>
  <c r="F23"/>
  <c r="I23"/>
  <c r="K23" s="1"/>
  <c r="J23"/>
  <c r="F24"/>
  <c r="I24" s="1"/>
  <c r="J24"/>
  <c r="F25"/>
  <c r="I25"/>
  <c r="J25"/>
  <c r="K25"/>
  <c r="F26"/>
  <c r="I26"/>
  <c r="J26"/>
  <c r="K26" s="1"/>
  <c r="F27"/>
  <c r="I27"/>
  <c r="K27" s="1"/>
  <c r="J27"/>
  <c r="E40"/>
  <c r="D40"/>
  <c r="C40"/>
  <c r="F28"/>
  <c r="I28" s="1"/>
  <c r="J28"/>
  <c r="F29"/>
  <c r="I29" s="1"/>
  <c r="J29"/>
  <c r="F30"/>
  <c r="I30" s="1"/>
  <c r="J30"/>
  <c r="F31"/>
  <c r="I31" s="1"/>
  <c r="J31"/>
  <c r="F32"/>
  <c r="I32" s="1"/>
  <c r="J32"/>
  <c r="F33"/>
  <c r="I33" s="1"/>
  <c r="J33"/>
  <c r="F34"/>
  <c r="I34" s="1"/>
  <c r="J34"/>
  <c r="F35"/>
  <c r="I35" s="1"/>
  <c r="J35"/>
  <c r="F36"/>
  <c r="I36" s="1"/>
  <c r="J36"/>
  <c r="F37"/>
  <c r="I37" s="1"/>
  <c r="J37"/>
  <c r="F38"/>
  <c r="I38" s="1"/>
  <c r="J38"/>
  <c r="F39"/>
  <c r="I39" s="1"/>
  <c r="J39"/>
  <c r="K24" l="1"/>
  <c r="K20"/>
  <c r="K16"/>
  <c r="K36"/>
  <c r="K32"/>
  <c r="K28"/>
  <c r="K33"/>
  <c r="K30"/>
  <c r="K38"/>
  <c r="K34"/>
  <c r="K37"/>
  <c r="K31"/>
  <c r="K35"/>
  <c r="K39"/>
  <c r="K29"/>
  <c r="N41" l="1"/>
</calcChain>
</file>

<file path=xl/sharedStrings.xml><?xml version="1.0" encoding="utf-8"?>
<sst xmlns="http://schemas.openxmlformats.org/spreadsheetml/2006/main" count="61" uniqueCount="61">
  <si>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</si>
  <si>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</si>
  <si>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</si>
  <si>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</si>
  <si>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</si>
  <si>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</si>
  <si>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</si>
  <si>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</si>
  <si>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</si>
  <si>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Номер, дата КП и цена единицы товара без учета НДС, руб.</t>
  </si>
  <si>
    <t>Ставка НДС, %</t>
  </si>
  <si>
    <t>Начальная сумма цен товара, работы услуги:</t>
  </si>
  <si>
    <t>8 = кол-во ИЦИ</t>
  </si>
  <si>
    <t>1. Основные характеристики объектов закупки:</t>
  </si>
  <si>
    <t>2. Используемый метод определения НМЦК:</t>
  </si>
  <si>
    <t>Метод сопоставимых рыночных цен - информация о цене товара получена  из коммерческих предложений, предоставленных потенциальными поставщиками по запросу заказчика</t>
  </si>
  <si>
    <t>3. Обоснование использования выбранного метода:</t>
  </si>
  <si>
    <t>Метод сопоставимых рыночных цен – является приоритетным методом обоснования, на основании ч.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</si>
  <si>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4. Расчет НМЦК:</t>
  </si>
  <si>
    <t>5. Информация о валюте, используемой для формирования цены контракта и расчетов с поставщиком</t>
  </si>
  <si>
    <t>Российский рубль</t>
  </si>
  <si>
    <t xml:space="preserve">6.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
</t>
  </si>
  <si>
    <t>Не применяется</t>
  </si>
  <si>
    <t>ОБОСНОВАНИЕ И РАСЧЕТ НАЧАЛЬНОЙ (МАКСИМАЛЬНОЙ) ЦЕНЫ КОНТРАКТА</t>
  </si>
  <si>
    <t>НМЦК, руб.</t>
  </si>
  <si>
    <t>Расчет НМЦК произведен в соотвествии с методом  сопоставимых рыночных цен</t>
  </si>
  <si>
    <t>9=          /8</t>
  </si>
  <si>
    <t xml:space="preserve">Оказание услуг по техническому обслуживанию транспортных средств
</t>
  </si>
  <si>
    <t xml:space="preserve">Исполнитель 1,
вх.№176
</t>
  </si>
  <si>
    <t>Исполнитель №2, вх.№177</t>
  </si>
  <si>
    <t>Исполнитель №3, вх.№178</t>
  </si>
  <si>
    <t xml:space="preserve">Замена сайлентблока заднего поворотного кулака Skoda Octavia (A5 1Z-), 2011 г., гос. № В800УЕ78 </t>
  </si>
  <si>
    <t>Слесарные работы: чистка, разработка рулевых тяг (2 шт.), подготовка к развалу схождения колес Skoda Octavia (A5 1Z-), 2011 г., гос. № В800УЕ78</t>
  </si>
  <si>
    <t>Регулировка углов установки колес передняя и задняя ось Skoda Octavia (A5 1Z-), 2011 г., гос. № В800УЕ78</t>
  </si>
  <si>
    <t>Защита картера снятие/установка Skoda Octavia (A5 1Z-), 2011 г., гос. № В800УЕ78</t>
  </si>
  <si>
    <t>Замена муфты (двойной хомут) выхлопной системы Skoda Octavia (A5 1Z-), 2011 г., гос. № В800УЕ78</t>
  </si>
  <si>
    <t>Защита картера снятие/установка LADA LARGUS, гос. № E721СР198</t>
  </si>
  <si>
    <t xml:space="preserve">Замена втулки (сайленблок) переднего стабилизатора (2 шт.)  LADA LARGUS, гос. № E721СР198 </t>
  </si>
  <si>
    <t xml:space="preserve">Замена опоры двигателя (задний) LADA LARGUS, гос. № E721СР198 </t>
  </si>
  <si>
    <t>Слесарные работы: чистка и  разработка рулевых тяг (2 шт.) подготовка к развалу схождения колес LADA LARGUS, гос. № E721СР198</t>
  </si>
  <si>
    <t>Регулировка углов установки колес передняя ось LADA LARGUS, гос. № E721СР198</t>
  </si>
  <si>
    <t>Минимальная цена единицы услуги, руб.</t>
  </si>
  <si>
    <t>13=7*12</t>
  </si>
  <si>
    <t>Замена стойки заднего стабилизатора (левой) Skoda Octavia (A5 1Z-), 2011 г., гос. № В800УЕ78</t>
  </si>
  <si>
    <t>Замена стойки заднего стабилизатора (правой) Skoda Octavia (A5 1Z-), 2011 г., гос. № В800УЕ78</t>
  </si>
  <si>
    <t>Замена рычага заднего нижнего левого переднего Skoda Octavia (A5 1Z-), 2011 г., гос. № В800УЕ78</t>
  </si>
  <si>
    <t>Замена рычага заднего нижнего левого заднего (снятие-установка) Skoda Octavia (A5 1Z-), 2011 г., гос. № В800УЕ78</t>
  </si>
  <si>
    <t>Замена рычага заднего нижнего правого переднего Skoda Octavia (A5 1Z-), 2011 г., гос. № В800УЕ78</t>
  </si>
  <si>
    <t>Замена рычага заднего нижнего правого заднего (снятие-установка) Skoda Octavia (A5 1Z-), 2011 г., гос. № В800УЕ78</t>
  </si>
  <si>
    <t>Замена рычага заднего верхнего (левого) Skoda Octavia (A5 1Z-), 2011 г., гос. № В800УЕ78</t>
  </si>
  <si>
    <t>Замена рычага заднего верхнего (правого) Skoda Octavia (A5 1Z-), 2011 г., гос. № В800УЕ78</t>
  </si>
  <si>
    <t xml:space="preserve">Замена сайлентблока заднего продольного рычага Skoda Octavia (A5 1Z-), 2011 г., гос. № В800УЕ78 </t>
  </si>
  <si>
    <t xml:space="preserve">Замена сайлентблока заднего рычага (2 шт.) Skoda Octavia (A5 1Z-), 2011 г., гос. № В800УЕ78 </t>
  </si>
  <si>
    <t xml:space="preserve">Замена стабилизатора заднего (снятие-установка) Skoda Octavia (A5 1Z-), 2011 г., гос. № В800УЕ78 </t>
  </si>
  <si>
    <t>Замена балки задней (снятие-установка) Skoda Octavia (A5 1Z-), 2011 г., гос. № В800УЕ78</t>
  </si>
  <si>
    <t>Замена стойки переднего стабилизатора (левой) LADA LARGUS, гос. № E721СР198</t>
  </si>
  <si>
    <t>Замена стойки переднего стабилизатора (правой) LADA LARGUS, гос. № E721СР198</t>
  </si>
  <si>
    <t>Замена рычага переднего нижнего (левого) LADA LARGUS, гос. № E721СР198</t>
  </si>
  <si>
    <t xml:space="preserve">Замена рычага переднего нижнего (правого) LADA LARGUS, гос. № E721СР198 </t>
  </si>
  <si>
    <t xml:space="preserve">Замена полуоси (шрус) наружней передней (левой) LADA LARGUS, гос. № E721СР198 </t>
  </si>
  <si>
    <r>
      <t>Начальную (максимальную) цену контракта принимаем равной 199 790,00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(сто девяноста девять тысяч семьсот девяносто) рублей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</si>
</sst>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rgb="FF00206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 wrapText="1"/>
    </xf>
    <xf numFmtId="2" fontId="0" fillId="0" borderId="5" xfId="0" applyNumberFormat="1" applyBorder="1" applyAlignment="1">
      <alignment horizontal="right" vertical="center" wrapText="1"/>
    </xf>
    <xf numFmtId="2" fontId="0" fillId="0" borderId="0" xfId="0" applyNumberFormat="1"/>
    <xf numFmtId="2" fontId="10" fillId="0" borderId="0" xfId="0" applyNumberFormat="1" applyFont="1" applyAlignment="1">
      <alignment horizontal="center" vertical="center" wrapText="1"/>
    </xf>
    <xf numFmtId="2" fontId="1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top" wrapText="1"/>
    </xf>
    <xf numFmtId="0" fontId="6" fillId="2" borderId="2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/>
    </xf>
    <xf numFmtId="2" fontId="4" fillId="0" borderId="0" xfId="0" applyNumberFormat="1" applyFont="1"/>
    <xf numFmtId="0" fontId="4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1" xfId="0" quotePrefix="1" applyFont="1" applyBorder="1" applyAlignment="1">
      <alignment horizontal="left" vertical="center" wrapText="1"/>
    </xf>
    <xf numFmtId="0" fontId="18" fillId="0" borderId="9" xfId="0" quotePrefix="1" applyFont="1" applyBorder="1" applyAlignment="1">
      <alignment horizontal="left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10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wrapText="1"/>
    </xf>
    <xf numFmtId="0" fontId="17" fillId="0" borderId="0" xfId="0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12" fillId="0" borderId="7" xfId="0" applyFont="1" applyBorder="1" applyAlignment="1">
      <alignment horizontal="right" vertical="center" wrapText="1"/>
    </xf>
    <xf numFmtId="0" fontId="12" fillId="0" borderId="9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13" fillId="2" borderId="2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5" fillId="3" borderId="7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4" fillId="0" borderId="7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/>
    </xf>
    <xf numFmtId="0" fontId="16" fillId="0" borderId="1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8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16668</xdr:colOff>
      <xdr:row>10</xdr:row>
      <xdr:rowOff>871538</xdr:rowOff>
    </xdr:from>
    <xdr:to>
      <xdr:col>9</xdr:col>
      <xdr:colOff>854868</xdr:colOff>
      <xdr:row>10</xdr:row>
      <xdr:rowOff>1300163</xdr:rowOff>
    </xdr:to>
    <xdr:pic>
      <xdr:nvPicPr>
        <xdr:cNvPr id="68658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320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34387" y="5431632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10</xdr:row>
      <xdr:rowOff>1123950</xdr:rowOff>
    </xdr:from>
    <xdr:to>
      <xdr:col>10</xdr:col>
      <xdr:colOff>704850</xdr:colOff>
      <xdr:row>10</xdr:row>
      <xdr:rowOff>1447800</xdr:rowOff>
    </xdr:to>
    <xdr:pic>
      <xdr:nvPicPr>
        <xdr:cNvPr id="68659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330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365456" y="5684044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266700</xdr:colOff>
      <xdr:row>11</xdr:row>
      <xdr:rowOff>157163</xdr:rowOff>
    </xdr:from>
    <xdr:to>
      <xdr:col>8</xdr:col>
      <xdr:colOff>533400</xdr:colOff>
      <xdr:row>11</xdr:row>
      <xdr:rowOff>357188</xdr:rowOff>
    </xdr:to>
    <xdr:pic>
      <xdr:nvPicPr>
        <xdr:cNvPr id="68660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340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l="68182" t="17999" b="24001"/>
        <a:stretch>
          <a:fillRect/>
        </a:stretch>
      </xdr:blipFill>
      <xdr:spPr bwMode="auto">
        <a:xfrm>
          <a:off x="8386763" y="6348413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133350</xdr:colOff>
      <xdr:row>10</xdr:row>
      <xdr:rowOff>390525</xdr:rowOff>
    </xdr:from>
    <xdr:to>
      <xdr:col>5</xdr:col>
      <xdr:colOff>581025</xdr:colOff>
      <xdr:row>10</xdr:row>
      <xdr:rowOff>859631</xdr:rowOff>
    </xdr:to>
    <xdr:pic>
      <xdr:nvPicPr>
        <xdr:cNvPr id="6866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350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l="68182" t="17999" b="24001"/>
        <a:stretch>
          <a:fillRect/>
        </a:stretch>
      </xdr:blipFill>
      <xdr:spPr bwMode="auto">
        <a:xfrm>
          <a:off x="5741194" y="4950619"/>
          <a:ext cx="447675" cy="4691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50"/>
  <sheetViews>
    <sheetView tabSelected="1" topLeftCell="A7" zoomScale="110" zoomScaleNormal="110" workbookViewId="0">
      <selection activeCell="F45" sqref="F45"/>
    </sheetView>
  </sheetViews>
  <sheetFormatPr defaultRowHeight="15"/>
  <cols>
    <col min="1" max="1" width="5.7109375" customWidth="1"/>
    <col min="2" max="2" width="44" style="22" customWidth="1"/>
    <col min="3" max="3" width="11.5703125" style="14" customWidth="1"/>
    <col min="4" max="4" width="12.7109375" style="15" customWidth="1"/>
    <col min="5" max="5" width="12" customWidth="1"/>
    <col min="6" max="6" width="13.140625" customWidth="1"/>
    <col min="7" max="7" width="12.5703125" customWidth="1"/>
    <col min="8" max="8" width="12.85546875" customWidth="1"/>
    <col min="9" max="9" width="12.42578125" customWidth="1"/>
    <col min="10" max="10" width="13.140625" customWidth="1"/>
    <col min="11" max="11" width="11.28515625" customWidth="1"/>
    <col min="12" max="12" width="11.28515625" style="12" hidden="1" customWidth="1"/>
    <col min="13" max="13" width="11.28515625" style="12" customWidth="1"/>
    <col min="14" max="14" width="20.7109375" customWidth="1"/>
  </cols>
  <sheetData>
    <row r="1" spans="1:14" ht="22.5" customHeight="1">
      <c r="A1" s="49" t="s">
        <v>23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ht="22.5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34"/>
      <c r="N2" s="28"/>
    </row>
    <row r="3" spans="1:14" s="23" customFormat="1" ht="34.5" customHeight="1">
      <c r="A3" s="65" t="s">
        <v>13</v>
      </c>
      <c r="B3" s="66"/>
      <c r="C3" s="66"/>
      <c r="D3" s="66"/>
      <c r="E3" s="67"/>
      <c r="F3" s="68" t="s">
        <v>27</v>
      </c>
      <c r="G3" s="69"/>
      <c r="H3" s="69"/>
      <c r="I3" s="69"/>
      <c r="J3" s="69"/>
      <c r="K3" s="69"/>
      <c r="L3" s="69"/>
      <c r="M3" s="69"/>
      <c r="N3" s="70"/>
    </row>
    <row r="4" spans="1:14" s="23" customFormat="1" ht="33.75" customHeight="1">
      <c r="A4" s="65" t="s">
        <v>14</v>
      </c>
      <c r="B4" s="66"/>
      <c r="C4" s="66"/>
      <c r="D4" s="66"/>
      <c r="E4" s="67"/>
      <c r="F4" s="75" t="s">
        <v>15</v>
      </c>
      <c r="G4" s="76"/>
      <c r="H4" s="76"/>
      <c r="I4" s="76"/>
      <c r="J4" s="76"/>
      <c r="K4" s="76"/>
      <c r="L4" s="76"/>
      <c r="M4" s="76"/>
      <c r="N4" s="79"/>
    </row>
    <row r="5" spans="1:14" s="23" customFormat="1" ht="45" customHeight="1">
      <c r="A5" s="65" t="s">
        <v>16</v>
      </c>
      <c r="B5" s="66"/>
      <c r="C5" s="66"/>
      <c r="D5" s="66"/>
      <c r="E5" s="67"/>
      <c r="F5" s="75" t="s">
        <v>17</v>
      </c>
      <c r="G5" s="76"/>
      <c r="H5" s="76"/>
      <c r="I5" s="76"/>
      <c r="J5" s="76"/>
      <c r="K5" s="76"/>
      <c r="L5" s="76"/>
      <c r="M5" s="76"/>
      <c r="N5" s="79"/>
    </row>
    <row r="6" spans="1:14" s="23" customFormat="1" ht="41.25" customHeight="1">
      <c r="A6" s="65" t="s">
        <v>18</v>
      </c>
      <c r="B6" s="66"/>
      <c r="C6" s="66"/>
      <c r="D6" s="66"/>
      <c r="E6" s="67"/>
      <c r="F6" s="75" t="s">
        <v>25</v>
      </c>
      <c r="G6" s="76"/>
      <c r="H6" s="76"/>
      <c r="I6" s="76"/>
      <c r="J6" s="76"/>
      <c r="K6" s="76"/>
      <c r="L6" s="76"/>
      <c r="M6" s="76"/>
      <c r="N6" s="79"/>
    </row>
    <row r="7" spans="1:14" s="23" customFormat="1" ht="45" customHeight="1">
      <c r="A7" s="71" t="s">
        <v>19</v>
      </c>
      <c r="B7" s="72"/>
      <c r="C7" s="73"/>
      <c r="D7" s="73"/>
      <c r="E7" s="74"/>
      <c r="F7" s="71" t="s">
        <v>20</v>
      </c>
      <c r="G7" s="73"/>
      <c r="H7" s="73"/>
      <c r="I7" s="73"/>
      <c r="J7" s="73"/>
      <c r="K7" s="73"/>
      <c r="L7" s="73"/>
      <c r="M7" s="73"/>
      <c r="N7" s="74"/>
    </row>
    <row r="8" spans="1:14" s="23" customFormat="1" ht="45" customHeight="1">
      <c r="A8" s="75" t="s">
        <v>21</v>
      </c>
      <c r="B8" s="76"/>
      <c r="C8" s="77"/>
      <c r="D8" s="77"/>
      <c r="E8" s="78"/>
      <c r="F8" s="71" t="s">
        <v>22</v>
      </c>
      <c r="G8" s="73"/>
      <c r="H8" s="73"/>
      <c r="I8" s="73"/>
      <c r="J8" s="73"/>
      <c r="K8" s="73"/>
      <c r="L8" s="73"/>
      <c r="M8" s="73"/>
      <c r="N8" s="74"/>
    </row>
    <row r="9" spans="1:14">
      <c r="A9" s="1"/>
      <c r="B9" s="20"/>
      <c r="C9" s="13"/>
      <c r="D9" s="2"/>
      <c r="E9" s="1"/>
      <c r="F9" s="1"/>
      <c r="G9" s="1"/>
      <c r="H9" s="1"/>
      <c r="I9" s="3"/>
      <c r="J9" s="1"/>
      <c r="K9" s="1"/>
      <c r="L9" s="10"/>
      <c r="M9" s="10"/>
      <c r="N9" s="3"/>
    </row>
    <row r="10" spans="1:14" ht="57" customHeight="1">
      <c r="A10" s="50" t="s">
        <v>0</v>
      </c>
      <c r="B10" s="52" t="s">
        <v>3</v>
      </c>
      <c r="C10" s="54" t="s">
        <v>9</v>
      </c>
      <c r="D10" s="55"/>
      <c r="E10" s="55"/>
      <c r="F10" s="61"/>
      <c r="G10" s="63" t="s">
        <v>4</v>
      </c>
      <c r="H10" s="63" t="s">
        <v>5</v>
      </c>
      <c r="I10" s="56" t="s">
        <v>2</v>
      </c>
      <c r="J10" s="56"/>
      <c r="K10" s="56"/>
      <c r="L10" s="59" t="s">
        <v>10</v>
      </c>
      <c r="M10" s="42" t="s">
        <v>41</v>
      </c>
      <c r="N10" s="57" t="s">
        <v>24</v>
      </c>
    </row>
    <row r="11" spans="1:14" ht="125.25" customHeight="1">
      <c r="A11" s="51"/>
      <c r="B11" s="53"/>
      <c r="C11" s="31" t="s">
        <v>28</v>
      </c>
      <c r="D11" s="31" t="s">
        <v>29</v>
      </c>
      <c r="E11" s="31" t="s">
        <v>30</v>
      </c>
      <c r="F11" s="62"/>
      <c r="G11" s="64"/>
      <c r="H11" s="64"/>
      <c r="I11" s="6" t="s">
        <v>6</v>
      </c>
      <c r="J11" s="8" t="s">
        <v>1</v>
      </c>
      <c r="K11" s="8" t="s">
        <v>7</v>
      </c>
      <c r="L11" s="60"/>
      <c r="M11" s="43"/>
      <c r="N11" s="58"/>
    </row>
    <row r="12" spans="1:14" ht="37.5" customHeight="1">
      <c r="A12" s="4">
        <v>1</v>
      </c>
      <c r="B12" s="21">
        <v>2</v>
      </c>
      <c r="C12" s="4">
        <v>3</v>
      </c>
      <c r="D12" s="4">
        <v>4</v>
      </c>
      <c r="E12" s="4">
        <v>5</v>
      </c>
      <c r="F12" s="4" t="s">
        <v>8</v>
      </c>
      <c r="G12" s="4">
        <v>7</v>
      </c>
      <c r="H12" s="4" t="s">
        <v>12</v>
      </c>
      <c r="I12" s="30" t="s">
        <v>26</v>
      </c>
      <c r="J12" s="7">
        <v>10</v>
      </c>
      <c r="K12" s="7">
        <v>11</v>
      </c>
      <c r="L12" s="7">
        <v>13</v>
      </c>
      <c r="M12" s="7">
        <v>12</v>
      </c>
      <c r="N12" s="4" t="s">
        <v>42</v>
      </c>
    </row>
    <row r="13" spans="1:14" s="19" customFormat="1" ht="40.5">
      <c r="A13" s="9">
        <v>1</v>
      </c>
      <c r="B13" s="83" t="s">
        <v>43</v>
      </c>
      <c r="C13" s="33">
        <v>4142</v>
      </c>
      <c r="D13" s="33">
        <v>4307</v>
      </c>
      <c r="E13" s="33">
        <v>4438</v>
      </c>
      <c r="F13" s="29">
        <f t="shared" ref="F13:F39" si="0">SUM(C13:E13)</f>
        <v>12887</v>
      </c>
      <c r="G13" s="16">
        <v>1</v>
      </c>
      <c r="H13" s="16">
        <v>3</v>
      </c>
      <c r="I13" s="17">
        <f t="shared" ref="I13:I39" si="1">F13/H13</f>
        <v>4295.67</v>
      </c>
      <c r="J13" s="17">
        <f t="shared" ref="J13:J39" si="2">STDEV(C13:E13)</f>
        <v>148.33000000000001</v>
      </c>
      <c r="K13" s="18">
        <f t="shared" ref="K13:K39" si="3">J13/I13</f>
        <v>3.4500000000000003E-2</v>
      </c>
      <c r="L13" s="16">
        <v>-70</v>
      </c>
      <c r="M13" s="33">
        <v>4142</v>
      </c>
      <c r="N13" s="29">
        <f>G13*M13</f>
        <v>4142</v>
      </c>
    </row>
    <row r="14" spans="1:14" s="19" customFormat="1" ht="40.5">
      <c r="A14" s="9">
        <v>2</v>
      </c>
      <c r="B14" s="83" t="s">
        <v>44</v>
      </c>
      <c r="C14" s="33">
        <v>4142</v>
      </c>
      <c r="D14" s="33">
        <v>4307</v>
      </c>
      <c r="E14" s="33">
        <v>4378</v>
      </c>
      <c r="F14" s="29">
        <f t="shared" si="0"/>
        <v>12827</v>
      </c>
      <c r="G14" s="16">
        <v>1</v>
      </c>
      <c r="H14" s="16">
        <v>3</v>
      </c>
      <c r="I14" s="17">
        <f t="shared" si="1"/>
        <v>4275.67</v>
      </c>
      <c r="J14" s="17">
        <f t="shared" si="2"/>
        <v>121.08</v>
      </c>
      <c r="K14" s="18">
        <f t="shared" si="3"/>
        <v>2.8299999999999999E-2</v>
      </c>
      <c r="L14" s="16">
        <v>-69</v>
      </c>
      <c r="M14" s="33">
        <v>4142</v>
      </c>
      <c r="N14" s="29">
        <f t="shared" ref="N14:N39" si="4">G14*M14</f>
        <v>4142</v>
      </c>
    </row>
    <row r="15" spans="1:14" s="19" customFormat="1" ht="25.5">
      <c r="A15" s="9">
        <v>3</v>
      </c>
      <c r="B15" s="84" t="s">
        <v>45</v>
      </c>
      <c r="C15" s="33">
        <v>7856</v>
      </c>
      <c r="D15" s="33">
        <v>8170</v>
      </c>
      <c r="E15" s="33">
        <v>8418</v>
      </c>
      <c r="F15" s="29">
        <f t="shared" si="0"/>
        <v>24444</v>
      </c>
      <c r="G15" s="16">
        <v>1</v>
      </c>
      <c r="H15" s="16">
        <v>3</v>
      </c>
      <c r="I15" s="17">
        <f t="shared" si="1"/>
        <v>8148</v>
      </c>
      <c r="J15" s="17">
        <f t="shared" si="2"/>
        <v>281.64999999999998</v>
      </c>
      <c r="K15" s="18">
        <f t="shared" si="3"/>
        <v>3.4599999999999999E-2</v>
      </c>
      <c r="L15" s="16">
        <v>-68</v>
      </c>
      <c r="M15" s="33">
        <v>7856</v>
      </c>
      <c r="N15" s="29">
        <f t="shared" si="4"/>
        <v>7856</v>
      </c>
    </row>
    <row r="16" spans="1:14" s="19" customFormat="1" ht="40.5">
      <c r="A16" s="9">
        <v>4</v>
      </c>
      <c r="B16" s="83" t="s">
        <v>46</v>
      </c>
      <c r="C16" s="33">
        <v>5060</v>
      </c>
      <c r="D16" s="33">
        <v>5262</v>
      </c>
      <c r="E16" s="33">
        <v>5420</v>
      </c>
      <c r="F16" s="29">
        <f t="shared" si="0"/>
        <v>15742</v>
      </c>
      <c r="G16" s="16">
        <v>1</v>
      </c>
      <c r="H16" s="16">
        <v>3</v>
      </c>
      <c r="I16" s="17">
        <f t="shared" si="1"/>
        <v>5247.33</v>
      </c>
      <c r="J16" s="17">
        <f t="shared" si="2"/>
        <v>180.45</v>
      </c>
      <c r="K16" s="18">
        <f t="shared" si="3"/>
        <v>3.44E-2</v>
      </c>
      <c r="L16" s="16">
        <v>-67</v>
      </c>
      <c r="M16" s="33">
        <v>5060</v>
      </c>
      <c r="N16" s="29">
        <f t="shared" si="4"/>
        <v>5060</v>
      </c>
    </row>
    <row r="17" spans="1:14" s="19" customFormat="1" ht="40.5">
      <c r="A17" s="9">
        <v>5</v>
      </c>
      <c r="B17" s="83" t="s">
        <v>47</v>
      </c>
      <c r="C17" s="33">
        <v>7856</v>
      </c>
      <c r="D17" s="33">
        <v>8170</v>
      </c>
      <c r="E17" s="33">
        <v>8418</v>
      </c>
      <c r="F17" s="29">
        <f t="shared" si="0"/>
        <v>24444</v>
      </c>
      <c r="G17" s="16">
        <v>1</v>
      </c>
      <c r="H17" s="16">
        <v>3</v>
      </c>
      <c r="I17" s="17">
        <f t="shared" si="1"/>
        <v>8148</v>
      </c>
      <c r="J17" s="17">
        <f t="shared" si="2"/>
        <v>281.64999999999998</v>
      </c>
      <c r="K17" s="18">
        <f t="shared" si="3"/>
        <v>3.4599999999999999E-2</v>
      </c>
      <c r="L17" s="16">
        <v>-66</v>
      </c>
      <c r="M17" s="33">
        <v>7856</v>
      </c>
      <c r="N17" s="29">
        <f t="shared" si="4"/>
        <v>7856</v>
      </c>
    </row>
    <row r="18" spans="1:14" s="19" customFormat="1" ht="40.5">
      <c r="A18" s="9">
        <v>6</v>
      </c>
      <c r="B18" s="83" t="s">
        <v>48</v>
      </c>
      <c r="C18" s="33">
        <v>5060</v>
      </c>
      <c r="D18" s="33">
        <v>5262</v>
      </c>
      <c r="E18" s="33">
        <v>5420</v>
      </c>
      <c r="F18" s="29">
        <f t="shared" si="0"/>
        <v>15742</v>
      </c>
      <c r="G18" s="16">
        <v>1</v>
      </c>
      <c r="H18" s="16">
        <v>3</v>
      </c>
      <c r="I18" s="17">
        <f t="shared" si="1"/>
        <v>5247.33</v>
      </c>
      <c r="J18" s="17">
        <f t="shared" si="2"/>
        <v>180.45</v>
      </c>
      <c r="K18" s="18">
        <f t="shared" si="3"/>
        <v>3.44E-2</v>
      </c>
      <c r="L18" s="16">
        <v>-65</v>
      </c>
      <c r="M18" s="33">
        <v>5060</v>
      </c>
      <c r="N18" s="29">
        <f t="shared" si="4"/>
        <v>5060</v>
      </c>
    </row>
    <row r="19" spans="1:14" s="19" customFormat="1" ht="27">
      <c r="A19" s="9">
        <v>7</v>
      </c>
      <c r="B19" s="83" t="s">
        <v>49</v>
      </c>
      <c r="C19" s="33">
        <v>8286</v>
      </c>
      <c r="D19" s="33">
        <v>8617</v>
      </c>
      <c r="E19" s="33">
        <v>8876</v>
      </c>
      <c r="F19" s="29">
        <f t="shared" si="0"/>
        <v>25779</v>
      </c>
      <c r="G19" s="16">
        <v>1</v>
      </c>
      <c r="H19" s="16">
        <v>3</v>
      </c>
      <c r="I19" s="17">
        <f t="shared" si="1"/>
        <v>8593</v>
      </c>
      <c r="J19" s="17">
        <f t="shared" si="2"/>
        <v>295.73</v>
      </c>
      <c r="K19" s="18">
        <f t="shared" si="3"/>
        <v>3.44E-2</v>
      </c>
      <c r="L19" s="16">
        <v>-64</v>
      </c>
      <c r="M19" s="33">
        <v>8286</v>
      </c>
      <c r="N19" s="29">
        <f t="shared" si="4"/>
        <v>8286</v>
      </c>
    </row>
    <row r="20" spans="1:14" s="19" customFormat="1" ht="27">
      <c r="A20" s="9">
        <v>8</v>
      </c>
      <c r="B20" s="83" t="s">
        <v>50</v>
      </c>
      <c r="C20" s="33">
        <v>8286</v>
      </c>
      <c r="D20" s="33">
        <v>8716</v>
      </c>
      <c r="E20" s="33">
        <v>8876</v>
      </c>
      <c r="F20" s="29">
        <f t="shared" si="0"/>
        <v>25878</v>
      </c>
      <c r="G20" s="16">
        <v>1</v>
      </c>
      <c r="H20" s="16">
        <v>3</v>
      </c>
      <c r="I20" s="17">
        <f t="shared" si="1"/>
        <v>8626</v>
      </c>
      <c r="J20" s="17">
        <f t="shared" si="2"/>
        <v>305.12</v>
      </c>
      <c r="K20" s="18">
        <f t="shared" si="3"/>
        <v>3.5400000000000001E-2</v>
      </c>
      <c r="L20" s="16">
        <v>-63</v>
      </c>
      <c r="M20" s="33">
        <v>8286</v>
      </c>
      <c r="N20" s="29">
        <f t="shared" si="4"/>
        <v>8286</v>
      </c>
    </row>
    <row r="21" spans="1:14" s="19" customFormat="1" ht="40.5">
      <c r="A21" s="9">
        <v>9</v>
      </c>
      <c r="B21" s="83" t="s">
        <v>31</v>
      </c>
      <c r="C21" s="33">
        <v>14284</v>
      </c>
      <c r="D21" s="33">
        <v>14854</v>
      </c>
      <c r="E21" s="33">
        <v>15302</v>
      </c>
      <c r="F21" s="29">
        <f t="shared" si="0"/>
        <v>44440</v>
      </c>
      <c r="G21" s="16">
        <v>1</v>
      </c>
      <c r="H21" s="16">
        <v>3</v>
      </c>
      <c r="I21" s="17">
        <f t="shared" si="1"/>
        <v>14813.33</v>
      </c>
      <c r="J21" s="17">
        <f t="shared" si="2"/>
        <v>510.22</v>
      </c>
      <c r="K21" s="18">
        <f t="shared" si="3"/>
        <v>3.44E-2</v>
      </c>
      <c r="L21" s="16">
        <v>-62</v>
      </c>
      <c r="M21" s="33">
        <v>14284</v>
      </c>
      <c r="N21" s="29">
        <f t="shared" si="4"/>
        <v>14284</v>
      </c>
    </row>
    <row r="22" spans="1:14" s="19" customFormat="1" ht="40.5">
      <c r="A22" s="9">
        <v>10</v>
      </c>
      <c r="B22" s="85" t="s">
        <v>51</v>
      </c>
      <c r="C22" s="33">
        <v>19522</v>
      </c>
      <c r="D22" s="33">
        <v>20302</v>
      </c>
      <c r="E22" s="33">
        <v>20912</v>
      </c>
      <c r="F22" s="29">
        <f t="shared" si="0"/>
        <v>60736</v>
      </c>
      <c r="G22" s="16">
        <v>1</v>
      </c>
      <c r="H22" s="16">
        <v>3</v>
      </c>
      <c r="I22" s="17">
        <f t="shared" si="1"/>
        <v>20245.330000000002</v>
      </c>
      <c r="J22" s="17">
        <f t="shared" si="2"/>
        <v>696.73</v>
      </c>
      <c r="K22" s="18">
        <f t="shared" si="3"/>
        <v>3.44E-2</v>
      </c>
      <c r="L22" s="16">
        <v>-61</v>
      </c>
      <c r="M22" s="33">
        <v>19522</v>
      </c>
      <c r="N22" s="29">
        <f t="shared" si="4"/>
        <v>19522</v>
      </c>
    </row>
    <row r="23" spans="1:14" s="19" customFormat="1" ht="40.5">
      <c r="A23" s="9">
        <v>11</v>
      </c>
      <c r="B23" s="83" t="s">
        <v>52</v>
      </c>
      <c r="C23" s="33">
        <v>3936</v>
      </c>
      <c r="D23" s="33">
        <v>4092</v>
      </c>
      <c r="E23" s="33">
        <v>4218</v>
      </c>
      <c r="F23" s="29">
        <f t="shared" si="0"/>
        <v>12246</v>
      </c>
      <c r="G23" s="16">
        <v>1</v>
      </c>
      <c r="H23" s="16">
        <v>3</v>
      </c>
      <c r="I23" s="17">
        <f t="shared" si="1"/>
        <v>4082</v>
      </c>
      <c r="J23" s="17">
        <f t="shared" si="2"/>
        <v>141.27000000000001</v>
      </c>
      <c r="K23" s="18">
        <f t="shared" si="3"/>
        <v>3.4599999999999999E-2</v>
      </c>
      <c r="L23" s="16">
        <v>-60</v>
      </c>
      <c r="M23" s="33">
        <v>3936</v>
      </c>
      <c r="N23" s="29">
        <f t="shared" si="4"/>
        <v>3936</v>
      </c>
    </row>
    <row r="24" spans="1:14" s="19" customFormat="1" ht="40.5">
      <c r="A24" s="9">
        <v>12</v>
      </c>
      <c r="B24" s="83" t="s">
        <v>53</v>
      </c>
      <c r="C24" s="33">
        <v>5060</v>
      </c>
      <c r="D24" s="33">
        <v>5262</v>
      </c>
      <c r="E24" s="33">
        <v>5420</v>
      </c>
      <c r="F24" s="29">
        <f t="shared" si="0"/>
        <v>15742</v>
      </c>
      <c r="G24" s="16">
        <v>1</v>
      </c>
      <c r="H24" s="16">
        <v>3</v>
      </c>
      <c r="I24" s="17">
        <f t="shared" si="1"/>
        <v>5247.33</v>
      </c>
      <c r="J24" s="17">
        <f t="shared" si="2"/>
        <v>180.45</v>
      </c>
      <c r="K24" s="18">
        <f t="shared" si="3"/>
        <v>3.44E-2</v>
      </c>
      <c r="L24" s="16">
        <v>-59</v>
      </c>
      <c r="M24" s="33">
        <v>5060</v>
      </c>
      <c r="N24" s="29">
        <f t="shared" si="4"/>
        <v>5060</v>
      </c>
    </row>
    <row r="25" spans="1:14" s="19" customFormat="1" ht="27">
      <c r="A25" s="9">
        <v>13</v>
      </c>
      <c r="B25" s="83" t="s">
        <v>54</v>
      </c>
      <c r="C25" s="33">
        <v>7912</v>
      </c>
      <c r="D25" s="33">
        <v>8228</v>
      </c>
      <c r="E25" s="33">
        <v>8476</v>
      </c>
      <c r="F25" s="29">
        <f t="shared" si="0"/>
        <v>24616</v>
      </c>
      <c r="G25" s="16">
        <v>1</v>
      </c>
      <c r="H25" s="16">
        <v>3</v>
      </c>
      <c r="I25" s="17">
        <f t="shared" si="1"/>
        <v>8205.33</v>
      </c>
      <c r="J25" s="17">
        <f t="shared" si="2"/>
        <v>282.68</v>
      </c>
      <c r="K25" s="18">
        <f t="shared" si="3"/>
        <v>3.4500000000000003E-2</v>
      </c>
      <c r="L25" s="16">
        <v>-58</v>
      </c>
      <c r="M25" s="33">
        <v>7912</v>
      </c>
      <c r="N25" s="29">
        <f t="shared" si="4"/>
        <v>7912</v>
      </c>
    </row>
    <row r="26" spans="1:14" s="19" customFormat="1" ht="54">
      <c r="A26" s="9">
        <v>14</v>
      </c>
      <c r="B26" s="83" t="s">
        <v>32</v>
      </c>
      <c r="C26" s="33">
        <v>20968</v>
      </c>
      <c r="D26" s="33">
        <v>21806</v>
      </c>
      <c r="E26" s="33">
        <v>22462</v>
      </c>
      <c r="F26" s="29">
        <f t="shared" si="0"/>
        <v>65236</v>
      </c>
      <c r="G26" s="16">
        <v>1</v>
      </c>
      <c r="H26" s="16">
        <v>3</v>
      </c>
      <c r="I26" s="17">
        <f t="shared" si="1"/>
        <v>21745.33</v>
      </c>
      <c r="J26" s="17">
        <f t="shared" si="2"/>
        <v>748.85</v>
      </c>
      <c r="K26" s="18">
        <f t="shared" si="3"/>
        <v>3.44E-2</v>
      </c>
      <c r="L26" s="16">
        <v>-57</v>
      </c>
      <c r="M26" s="33">
        <v>20968</v>
      </c>
      <c r="N26" s="29">
        <f t="shared" si="4"/>
        <v>20968</v>
      </c>
    </row>
    <row r="27" spans="1:14" s="19" customFormat="1" ht="40.5">
      <c r="A27" s="9">
        <v>15</v>
      </c>
      <c r="B27" s="83" t="s">
        <v>33</v>
      </c>
      <c r="C27" s="33">
        <v>5382</v>
      </c>
      <c r="D27" s="33">
        <v>5597</v>
      </c>
      <c r="E27" s="33">
        <v>5766</v>
      </c>
      <c r="F27" s="29">
        <f t="shared" si="0"/>
        <v>16745</v>
      </c>
      <c r="G27" s="16">
        <v>1</v>
      </c>
      <c r="H27" s="16">
        <v>3</v>
      </c>
      <c r="I27" s="17">
        <f t="shared" si="1"/>
        <v>5581.67</v>
      </c>
      <c r="J27" s="17">
        <f t="shared" si="2"/>
        <v>192.46</v>
      </c>
      <c r="K27" s="18">
        <f t="shared" si="3"/>
        <v>3.4500000000000003E-2</v>
      </c>
      <c r="L27" s="16">
        <v>-56</v>
      </c>
      <c r="M27" s="33">
        <v>5382</v>
      </c>
      <c r="N27" s="29">
        <f t="shared" si="4"/>
        <v>5382</v>
      </c>
    </row>
    <row r="28" spans="1:14" s="19" customFormat="1" ht="40.5">
      <c r="A28" s="9">
        <v>16</v>
      </c>
      <c r="B28" s="83" t="s">
        <v>35</v>
      </c>
      <c r="C28" s="33">
        <v>3144</v>
      </c>
      <c r="D28" s="33">
        <v>3268</v>
      </c>
      <c r="E28" s="33">
        <v>3368</v>
      </c>
      <c r="F28" s="29">
        <f t="shared" si="0"/>
        <v>9780</v>
      </c>
      <c r="G28" s="16">
        <v>1</v>
      </c>
      <c r="H28" s="16">
        <v>3</v>
      </c>
      <c r="I28" s="17">
        <f t="shared" si="1"/>
        <v>3260</v>
      </c>
      <c r="J28" s="17">
        <f t="shared" si="2"/>
        <v>112.21</v>
      </c>
      <c r="K28" s="18">
        <f t="shared" si="3"/>
        <v>3.44E-2</v>
      </c>
      <c r="L28" s="16">
        <v>-55</v>
      </c>
      <c r="M28" s="33">
        <v>3144</v>
      </c>
      <c r="N28" s="29">
        <f t="shared" si="4"/>
        <v>3144</v>
      </c>
    </row>
    <row r="29" spans="1:14" s="19" customFormat="1" ht="27">
      <c r="A29" s="9">
        <v>17</v>
      </c>
      <c r="B29" s="83" t="s">
        <v>34</v>
      </c>
      <c r="C29" s="33">
        <v>564</v>
      </c>
      <c r="D29" s="33">
        <v>586</v>
      </c>
      <c r="E29" s="33">
        <v>604</v>
      </c>
      <c r="F29" s="29">
        <f t="shared" si="0"/>
        <v>1754</v>
      </c>
      <c r="G29" s="16">
        <v>1</v>
      </c>
      <c r="H29" s="16">
        <v>3</v>
      </c>
      <c r="I29" s="17">
        <f t="shared" si="1"/>
        <v>584.66999999999996</v>
      </c>
      <c r="J29" s="17">
        <f t="shared" si="2"/>
        <v>20.03</v>
      </c>
      <c r="K29" s="18">
        <f t="shared" si="3"/>
        <v>3.4299999999999997E-2</v>
      </c>
      <c r="L29" s="16">
        <v>-54</v>
      </c>
      <c r="M29" s="33">
        <v>564</v>
      </c>
      <c r="N29" s="29">
        <f t="shared" si="4"/>
        <v>564</v>
      </c>
    </row>
    <row r="30" spans="1:14" s="19" customFormat="1" ht="27">
      <c r="A30" s="9">
        <v>18</v>
      </c>
      <c r="B30" s="83" t="s">
        <v>36</v>
      </c>
      <c r="C30" s="33">
        <v>564</v>
      </c>
      <c r="D30" s="33">
        <v>586</v>
      </c>
      <c r="E30" s="33">
        <v>604</v>
      </c>
      <c r="F30" s="29">
        <f t="shared" si="0"/>
        <v>1754</v>
      </c>
      <c r="G30" s="16">
        <v>1</v>
      </c>
      <c r="H30" s="16">
        <v>3</v>
      </c>
      <c r="I30" s="17">
        <f t="shared" si="1"/>
        <v>584.66999999999996</v>
      </c>
      <c r="J30" s="17">
        <f t="shared" si="2"/>
        <v>20.03</v>
      </c>
      <c r="K30" s="18">
        <f t="shared" si="3"/>
        <v>3.4299999999999997E-2</v>
      </c>
      <c r="L30" s="16">
        <v>-53</v>
      </c>
      <c r="M30" s="33">
        <v>564</v>
      </c>
      <c r="N30" s="29">
        <f t="shared" si="4"/>
        <v>564</v>
      </c>
    </row>
    <row r="31" spans="1:14" s="19" customFormat="1" ht="27">
      <c r="A31" s="9">
        <v>19</v>
      </c>
      <c r="B31" s="83" t="s">
        <v>55</v>
      </c>
      <c r="C31" s="33">
        <v>2210</v>
      </c>
      <c r="D31" s="33">
        <v>2998</v>
      </c>
      <c r="E31" s="33">
        <v>2370</v>
      </c>
      <c r="F31" s="29">
        <f t="shared" si="0"/>
        <v>7578</v>
      </c>
      <c r="G31" s="16">
        <v>1</v>
      </c>
      <c r="H31" s="16">
        <v>3</v>
      </c>
      <c r="I31" s="17">
        <f t="shared" si="1"/>
        <v>2526</v>
      </c>
      <c r="J31" s="17">
        <f t="shared" si="2"/>
        <v>416.52</v>
      </c>
      <c r="K31" s="18">
        <f t="shared" si="3"/>
        <v>0.16489999999999999</v>
      </c>
      <c r="L31" s="16">
        <v>-52</v>
      </c>
      <c r="M31" s="33">
        <v>2210</v>
      </c>
      <c r="N31" s="29">
        <f t="shared" si="4"/>
        <v>2210</v>
      </c>
    </row>
    <row r="32" spans="1:14" s="19" customFormat="1" ht="27">
      <c r="A32" s="9">
        <v>20</v>
      </c>
      <c r="B32" s="83" t="s">
        <v>56</v>
      </c>
      <c r="C32" s="33">
        <v>2210</v>
      </c>
      <c r="D32" s="33">
        <v>2998</v>
      </c>
      <c r="E32" s="33">
        <v>2370</v>
      </c>
      <c r="F32" s="29">
        <f t="shared" si="0"/>
        <v>7578</v>
      </c>
      <c r="G32" s="16">
        <v>1</v>
      </c>
      <c r="H32" s="16">
        <v>3</v>
      </c>
      <c r="I32" s="17">
        <f t="shared" si="1"/>
        <v>2526</v>
      </c>
      <c r="J32" s="17">
        <f t="shared" si="2"/>
        <v>416.52</v>
      </c>
      <c r="K32" s="18">
        <f t="shared" si="3"/>
        <v>0.16489999999999999</v>
      </c>
      <c r="L32" s="16">
        <v>-51</v>
      </c>
      <c r="M32" s="33">
        <v>2210</v>
      </c>
      <c r="N32" s="29">
        <f t="shared" si="4"/>
        <v>2210</v>
      </c>
    </row>
    <row r="33" spans="1:14" s="19" customFormat="1" ht="27">
      <c r="A33" s="9">
        <v>21</v>
      </c>
      <c r="B33" s="83" t="s">
        <v>57</v>
      </c>
      <c r="C33" s="33">
        <v>9292</v>
      </c>
      <c r="D33" s="33">
        <v>9662</v>
      </c>
      <c r="E33" s="33">
        <v>9954</v>
      </c>
      <c r="F33" s="29">
        <f t="shared" si="0"/>
        <v>28908</v>
      </c>
      <c r="G33" s="16">
        <v>1</v>
      </c>
      <c r="H33" s="16">
        <v>3</v>
      </c>
      <c r="I33" s="17">
        <f t="shared" si="1"/>
        <v>9636</v>
      </c>
      <c r="J33" s="17">
        <f t="shared" si="2"/>
        <v>331.76</v>
      </c>
      <c r="K33" s="18">
        <f t="shared" si="3"/>
        <v>3.44E-2</v>
      </c>
      <c r="L33" s="16">
        <v>-50</v>
      </c>
      <c r="M33" s="33">
        <v>9292</v>
      </c>
      <c r="N33" s="29">
        <f t="shared" si="4"/>
        <v>9292</v>
      </c>
    </row>
    <row r="34" spans="1:14" s="19" customFormat="1" ht="27">
      <c r="A34" s="9">
        <v>22</v>
      </c>
      <c r="B34" s="83" t="s">
        <v>58</v>
      </c>
      <c r="C34" s="33">
        <v>9292</v>
      </c>
      <c r="D34" s="33">
        <v>9662</v>
      </c>
      <c r="E34" s="33">
        <v>9954</v>
      </c>
      <c r="F34" s="29">
        <f t="shared" si="0"/>
        <v>28908</v>
      </c>
      <c r="G34" s="16">
        <v>1</v>
      </c>
      <c r="H34" s="16">
        <v>3</v>
      </c>
      <c r="I34" s="17">
        <f t="shared" si="1"/>
        <v>9636</v>
      </c>
      <c r="J34" s="17">
        <f t="shared" si="2"/>
        <v>331.76</v>
      </c>
      <c r="K34" s="18">
        <f t="shared" si="3"/>
        <v>3.44E-2</v>
      </c>
      <c r="L34" s="16">
        <v>-49</v>
      </c>
      <c r="M34" s="33">
        <v>9292</v>
      </c>
      <c r="N34" s="29">
        <f t="shared" si="4"/>
        <v>9292</v>
      </c>
    </row>
    <row r="35" spans="1:14" s="19" customFormat="1" ht="40.5">
      <c r="A35" s="9">
        <v>23</v>
      </c>
      <c r="B35" s="83" t="s">
        <v>37</v>
      </c>
      <c r="C35" s="33">
        <v>3704</v>
      </c>
      <c r="D35" s="33">
        <v>3851</v>
      </c>
      <c r="E35" s="33">
        <v>3968</v>
      </c>
      <c r="F35" s="29">
        <f t="shared" si="0"/>
        <v>11523</v>
      </c>
      <c r="G35" s="16">
        <v>1</v>
      </c>
      <c r="H35" s="16">
        <v>3</v>
      </c>
      <c r="I35" s="17">
        <f t="shared" si="1"/>
        <v>3841</v>
      </c>
      <c r="J35" s="17">
        <f t="shared" si="2"/>
        <v>132.28</v>
      </c>
      <c r="K35" s="18">
        <f t="shared" si="3"/>
        <v>3.44E-2</v>
      </c>
      <c r="L35" s="16">
        <v>-48</v>
      </c>
      <c r="M35" s="33">
        <v>3704</v>
      </c>
      <c r="N35" s="29">
        <f t="shared" si="4"/>
        <v>3704</v>
      </c>
    </row>
    <row r="36" spans="1:14" s="19" customFormat="1" ht="27">
      <c r="A36" s="9">
        <v>24</v>
      </c>
      <c r="B36" s="83" t="s">
        <v>38</v>
      </c>
      <c r="C36" s="33">
        <v>10512</v>
      </c>
      <c r="D36" s="33">
        <v>10932</v>
      </c>
      <c r="E36" s="33">
        <v>11262</v>
      </c>
      <c r="F36" s="29">
        <f t="shared" si="0"/>
        <v>32706</v>
      </c>
      <c r="G36" s="16">
        <v>1</v>
      </c>
      <c r="H36" s="16">
        <v>3</v>
      </c>
      <c r="I36" s="17">
        <f t="shared" si="1"/>
        <v>10902</v>
      </c>
      <c r="J36" s="17">
        <f t="shared" si="2"/>
        <v>375.9</v>
      </c>
      <c r="K36" s="18">
        <f t="shared" si="3"/>
        <v>3.4500000000000003E-2</v>
      </c>
      <c r="L36" s="16">
        <v>-47</v>
      </c>
      <c r="M36" s="33">
        <v>10512</v>
      </c>
      <c r="N36" s="29">
        <f t="shared" si="4"/>
        <v>10512</v>
      </c>
    </row>
    <row r="37" spans="1:14" s="19" customFormat="1" ht="27">
      <c r="A37" s="9">
        <v>25</v>
      </c>
      <c r="B37" s="83" t="s">
        <v>59</v>
      </c>
      <c r="C37" s="33">
        <v>22518</v>
      </c>
      <c r="D37" s="33">
        <v>23418</v>
      </c>
      <c r="E37" s="33">
        <v>24122</v>
      </c>
      <c r="F37" s="29">
        <f t="shared" si="0"/>
        <v>70058</v>
      </c>
      <c r="G37" s="16">
        <v>1</v>
      </c>
      <c r="H37" s="16">
        <v>3</v>
      </c>
      <c r="I37" s="17">
        <f t="shared" si="1"/>
        <v>23352.67</v>
      </c>
      <c r="J37" s="17">
        <f t="shared" si="2"/>
        <v>803.99</v>
      </c>
      <c r="K37" s="18">
        <f t="shared" si="3"/>
        <v>3.44E-2</v>
      </c>
      <c r="L37" s="16">
        <v>-46</v>
      </c>
      <c r="M37" s="33">
        <v>22518</v>
      </c>
      <c r="N37" s="29">
        <f t="shared" si="4"/>
        <v>22518</v>
      </c>
    </row>
    <row r="38" spans="1:14" s="19" customFormat="1" ht="40.5">
      <c r="A38" s="9">
        <v>26</v>
      </c>
      <c r="B38" s="32" t="s">
        <v>39</v>
      </c>
      <c r="C38" s="33">
        <v>4440</v>
      </c>
      <c r="D38" s="33">
        <v>4617</v>
      </c>
      <c r="E38" s="33">
        <v>4758</v>
      </c>
      <c r="F38" s="29">
        <f t="shared" si="0"/>
        <v>13815</v>
      </c>
      <c r="G38" s="16">
        <v>1</v>
      </c>
      <c r="H38" s="16">
        <v>3</v>
      </c>
      <c r="I38" s="17">
        <f t="shared" si="1"/>
        <v>4605</v>
      </c>
      <c r="J38" s="17">
        <f t="shared" si="2"/>
        <v>159.34</v>
      </c>
      <c r="K38" s="18">
        <f t="shared" si="3"/>
        <v>3.4599999999999999E-2</v>
      </c>
      <c r="L38" s="16">
        <v>-45</v>
      </c>
      <c r="M38" s="33">
        <v>4440</v>
      </c>
      <c r="N38" s="29">
        <f t="shared" si="4"/>
        <v>4440</v>
      </c>
    </row>
    <row r="39" spans="1:14" s="19" customFormat="1" ht="27">
      <c r="A39" s="9">
        <v>27</v>
      </c>
      <c r="B39" s="35" t="s">
        <v>40</v>
      </c>
      <c r="C39" s="33">
        <v>3588</v>
      </c>
      <c r="D39" s="33">
        <v>3731</v>
      </c>
      <c r="E39" s="33">
        <v>4758</v>
      </c>
      <c r="F39" s="29">
        <f t="shared" si="0"/>
        <v>12077</v>
      </c>
      <c r="G39" s="16">
        <v>1</v>
      </c>
      <c r="H39" s="16">
        <v>3</v>
      </c>
      <c r="I39" s="17">
        <f t="shared" si="1"/>
        <v>4025.67</v>
      </c>
      <c r="J39" s="17">
        <f t="shared" si="2"/>
        <v>638.24</v>
      </c>
      <c r="K39" s="18">
        <f t="shared" si="3"/>
        <v>0.1585</v>
      </c>
      <c r="L39" s="16">
        <v>-44</v>
      </c>
      <c r="M39" s="33">
        <v>3588</v>
      </c>
      <c r="N39" s="29">
        <f t="shared" si="4"/>
        <v>3588</v>
      </c>
    </row>
    <row r="40" spans="1:14" s="19" customFormat="1">
      <c r="A40" s="9"/>
      <c r="B40" s="36"/>
      <c r="C40" s="37">
        <f>SUM(C13:C39)</f>
        <v>199790</v>
      </c>
      <c r="D40" s="37">
        <f t="shared" ref="D40:E40" si="5">SUM(D13:D39)</f>
        <v>209261</v>
      </c>
      <c r="E40" s="37">
        <f t="shared" si="5"/>
        <v>214892</v>
      </c>
      <c r="F40" s="37"/>
      <c r="G40" s="38"/>
      <c r="H40" s="38"/>
      <c r="I40" s="39"/>
      <c r="J40" s="39"/>
      <c r="K40" s="40"/>
      <c r="L40" s="41"/>
      <c r="M40" s="41"/>
      <c r="N40" s="29"/>
    </row>
    <row r="41" spans="1:14" ht="15" customHeight="1">
      <c r="A41" s="46" t="s">
        <v>11</v>
      </c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11"/>
      <c r="M41" s="11"/>
      <c r="N41" s="5">
        <f>SUM(N13:N39)</f>
        <v>199790</v>
      </c>
    </row>
    <row r="42" spans="1:14">
      <c r="A42" s="1"/>
      <c r="C42" s="13"/>
      <c r="D42" s="2"/>
      <c r="E42" s="1"/>
      <c r="F42" s="1"/>
      <c r="G42" s="1"/>
      <c r="H42" s="1"/>
      <c r="I42" s="3"/>
      <c r="J42" s="1"/>
      <c r="K42" s="1"/>
      <c r="L42" s="10"/>
      <c r="M42" s="10"/>
      <c r="N42" s="3"/>
    </row>
    <row r="43" spans="1:14" ht="15" customHeight="1">
      <c r="A43" s="45" t="s">
        <v>60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1:14">
      <c r="A44" s="23"/>
      <c r="B44" s="24"/>
      <c r="D44" s="25"/>
      <c r="E44" s="23"/>
      <c r="F44" s="23"/>
      <c r="G44" s="23"/>
      <c r="H44" s="23"/>
      <c r="I44" s="23"/>
      <c r="J44" s="23"/>
      <c r="K44" s="23"/>
      <c r="L44" s="26"/>
      <c r="M44" s="26"/>
      <c r="N44" s="23"/>
    </row>
    <row r="45" spans="1:14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</row>
    <row r="46" spans="1:14" ht="15.75">
      <c r="A46" s="80"/>
      <c r="B46" s="44"/>
      <c r="C46" s="44"/>
      <c r="D46" s="44"/>
      <c r="E46" s="44"/>
      <c r="G46" s="44"/>
      <c r="H46" s="44"/>
      <c r="I46" s="44"/>
      <c r="J46" s="44"/>
      <c r="K46" s="44"/>
    </row>
    <row r="47" spans="1:14">
      <c r="A47" s="81"/>
      <c r="B47" s="82"/>
      <c r="C47" s="82"/>
      <c r="D47" s="82"/>
      <c r="E47" s="82"/>
    </row>
    <row r="48" spans="1:14" ht="17.25" customHeight="1">
      <c r="A48" s="81"/>
      <c r="B48" s="82"/>
      <c r="C48" s="82"/>
      <c r="D48" s="82"/>
      <c r="E48" s="82"/>
    </row>
    <row r="49" spans="1:5">
      <c r="A49" s="81"/>
      <c r="B49" s="82"/>
      <c r="C49" s="82"/>
      <c r="D49" s="82"/>
      <c r="E49" s="82"/>
    </row>
    <row r="50" spans="1:5" ht="19.5" customHeight="1">
      <c r="A50" s="81"/>
      <c r="B50" s="82"/>
      <c r="C50" s="82"/>
      <c r="D50" s="82"/>
      <c r="E50" s="82"/>
    </row>
  </sheetData>
  <mergeCells count="31">
    <mergeCell ref="A46:E46"/>
    <mergeCell ref="A47:E47"/>
    <mergeCell ref="A48:E48"/>
    <mergeCell ref="A49:E49"/>
    <mergeCell ref="A50:E50"/>
    <mergeCell ref="A7:E7"/>
    <mergeCell ref="F7:N7"/>
    <mergeCell ref="A8:E8"/>
    <mergeCell ref="F8:N8"/>
    <mergeCell ref="A4:E4"/>
    <mergeCell ref="F4:N4"/>
    <mergeCell ref="A5:E5"/>
    <mergeCell ref="F5:N5"/>
    <mergeCell ref="A6:E6"/>
    <mergeCell ref="F6:N6"/>
    <mergeCell ref="M10:M11"/>
    <mergeCell ref="G46:K46"/>
    <mergeCell ref="A43:N43"/>
    <mergeCell ref="A41:K41"/>
    <mergeCell ref="A1:N1"/>
    <mergeCell ref="A10:A11"/>
    <mergeCell ref="B10:B11"/>
    <mergeCell ref="C10:E10"/>
    <mergeCell ref="I10:K10"/>
    <mergeCell ref="N10:N11"/>
    <mergeCell ref="L10:L11"/>
    <mergeCell ref="F10:F11"/>
    <mergeCell ref="G10:G11"/>
    <mergeCell ref="H10:H11"/>
    <mergeCell ref="A3:E3"/>
    <mergeCell ref="F3:N3"/>
  </mergeCells>
  <pageMargins left="0.39370078740157483" right="0.39370078740157483" top="0.36" bottom="0.59055118110236227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gz1</cp:lastModifiedBy>
  <cp:lastPrinted>2024-11-08T11:21:05Z</cp:lastPrinted>
  <dcterms:created xsi:type="dcterms:W3CDTF">2011-08-15T06:57:36Z</dcterms:created>
  <dcterms:modified xsi:type="dcterms:W3CDTF">2026-05-04T07:49:25Z</dcterms:modified>
</cp:coreProperties>
</file>