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АХР\Desktop\Евгеша\13 Д\c 15.04.26 по 14.05.26\Договора\лабор исслед\"/>
    </mc:Choice>
  </mc:AlternateContent>
  <xr:revisionPtr revIDLastSave="0" documentId="8_{56E834D2-D0A1-4631-8B49-3904232DA0EF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1'!$A$1:$I$26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8" l="1"/>
  <c r="I22" i="8" s="1"/>
  <c r="H21" i="8"/>
  <c r="I21" i="8" s="1"/>
  <c r="H20" i="8"/>
  <c r="I20" i="8" s="1"/>
  <c r="I19" i="8"/>
  <c r="I18" i="8"/>
  <c r="I17" i="8"/>
  <c r="I16" i="8"/>
  <c r="H16" i="8"/>
  <c r="I15" i="8"/>
  <c r="H15" i="8"/>
  <c r="I14" i="8"/>
  <c r="H14" i="8"/>
  <c r="I13" i="8"/>
  <c r="H13" i="8"/>
  <c r="I12" i="8"/>
  <c r="H11" i="8"/>
  <c r="I11" i="8" s="1"/>
  <c r="H10" i="8"/>
  <c r="I10" i="8" s="1"/>
  <c r="I23" i="8" s="1"/>
  <c r="J16" i="6"/>
  <c r="K16" i="6" s="1"/>
  <c r="I16" i="6"/>
  <c r="F16" i="6"/>
  <c r="L16" i="6" s="1"/>
  <c r="J15" i="6"/>
  <c r="I15" i="6"/>
  <c r="K15" i="6" s="1"/>
  <c r="F15" i="6"/>
  <c r="L15" i="6" s="1"/>
  <c r="J14" i="6"/>
  <c r="K14" i="6" s="1"/>
  <c r="I14" i="6"/>
  <c r="F14" i="6"/>
  <c r="L14" i="6" s="1"/>
  <c r="J13" i="6"/>
  <c r="I13" i="6"/>
  <c r="K13" i="6" s="1"/>
  <c r="F13" i="6"/>
  <c r="L13" i="6" s="1"/>
  <c r="J12" i="6"/>
  <c r="K12" i="6" s="1"/>
  <c r="I12" i="6"/>
  <c r="F12" i="6"/>
  <c r="L12" i="6" s="1"/>
  <c r="J11" i="6"/>
  <c r="I11" i="6"/>
  <c r="K11" i="6" s="1"/>
  <c r="F11" i="6"/>
  <c r="L11" i="6" s="1"/>
  <c r="J10" i="6"/>
  <c r="K10" i="6" s="1"/>
  <c r="I10" i="6"/>
  <c r="F10" i="6"/>
  <c r="L10" i="6" s="1"/>
  <c r="L18" i="6" s="1"/>
  <c r="J16" i="4"/>
  <c r="K16" i="4" s="1"/>
  <c r="I16" i="4"/>
  <c r="F16" i="4"/>
  <c r="L16" i="4" s="1"/>
  <c r="N16" i="4" s="1"/>
  <c r="J15" i="4"/>
  <c r="K15" i="4" s="1"/>
  <c r="I15" i="4"/>
  <c r="F15" i="4"/>
  <c r="L15" i="4" s="1"/>
  <c r="N15" i="4" s="1"/>
  <c r="J14" i="4"/>
  <c r="K14" i="4" s="1"/>
  <c r="I14" i="4"/>
  <c r="F14" i="4"/>
  <c r="L14" i="4" s="1"/>
  <c r="N14" i="4" s="1"/>
  <c r="J13" i="4"/>
  <c r="K13" i="4" s="1"/>
  <c r="I13" i="4"/>
  <c r="F13" i="4"/>
  <c r="L13" i="4" s="1"/>
  <c r="N13" i="4" s="1"/>
  <c r="J12" i="4"/>
  <c r="K12" i="4" s="1"/>
  <c r="I12" i="4"/>
  <c r="F12" i="4"/>
  <c r="L12" i="4" s="1"/>
  <c r="N12" i="4" s="1"/>
  <c r="J11" i="4"/>
  <c r="K11" i="4" s="1"/>
  <c r="I11" i="4"/>
  <c r="F11" i="4"/>
  <c r="L11" i="4" s="1"/>
  <c r="N11" i="4" s="1"/>
  <c r="J10" i="4"/>
  <c r="K10" i="4" s="1"/>
  <c r="I10" i="4"/>
  <c r="F10" i="4"/>
  <c r="L10" i="4" s="1"/>
  <c r="J14" i="2"/>
  <c r="K14" i="2" s="1"/>
  <c r="I14" i="2"/>
  <c r="F14" i="2"/>
  <c r="L14" i="2" s="1"/>
  <c r="J13" i="2"/>
  <c r="I13" i="2"/>
  <c r="K13" i="2" s="1"/>
  <c r="F13" i="2"/>
  <c r="L13" i="2" s="1"/>
  <c r="J12" i="2"/>
  <c r="K12" i="2" s="1"/>
  <c r="I12" i="2"/>
  <c r="F12" i="2"/>
  <c r="L12" i="2" s="1"/>
  <c r="J11" i="2"/>
  <c r="I11" i="2"/>
  <c r="K11" i="2" s="1"/>
  <c r="F11" i="2"/>
  <c r="L11" i="2" s="1"/>
  <c r="J10" i="2"/>
  <c r="K10" i="2" s="1"/>
  <c r="I10" i="2"/>
  <c r="F10" i="2"/>
  <c r="L10" i="2" s="1"/>
  <c r="J9" i="2"/>
  <c r="I9" i="2"/>
  <c r="K9" i="2" s="1"/>
  <c r="F9" i="2"/>
  <c r="L9" i="2" s="1"/>
  <c r="J8" i="2"/>
  <c r="K8" i="2" s="1"/>
  <c r="I8" i="2"/>
  <c r="F8" i="2"/>
  <c r="L8" i="2" s="1"/>
  <c r="L16" i="2" s="1"/>
  <c r="N10" i="4" l="1"/>
  <c r="N18" i="4" s="1"/>
  <c r="L18" i="4"/>
</calcChain>
</file>

<file path=xl/sharedStrings.xml><?xml version="1.0" encoding="utf-8"?>
<sst xmlns="http://schemas.openxmlformats.org/spreadsheetml/2006/main" count="165" uniqueCount="83">
  <si>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</si>
  <si>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</si>
  <si>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</si>
  <si>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</si>
  <si>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</si>
  <si>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>Приложении №1</t>
    </r>
    <r>
      <rPr>
        <sz val="12"/>
        <rFont val="Times New Roman"/>
      </rPr>
      <t>)</t>
    </r>
  </si>
  <si>
    <r>
      <t xml:space="preserve">____________________ </t>
    </r>
    <r>
      <rPr>
        <i/>
        <sz val="12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</si>
  <si>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</si>
  <si>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</si>
  <si>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</si>
  <si>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</si>
  <si>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</si>
  <si>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</si>
  <si>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</si>
  <si>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</si>
  <si>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</si>
  <si>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</si>
  <si>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</si>
  <si>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</si>
  <si>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</si>
  <si>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</si>
  <si>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</si>
  <si>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</si>
  <si>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</si>
  <si>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</si>
  <si>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</si>
  <si>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</si>
  <si>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</si>
  <si>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</si>
  <si>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</si>
  <si>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</si>
  <si>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</si>
  <si>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</si>
  <si>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</si>
  <si>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</si>
  <si>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</si>
  <si>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</si>
  <si>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</si>
  <si>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</si>
  <si>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</si>
  <si>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>если был ЕИ, т</t>
    </r>
    <r>
      <rPr>
        <sz val="10"/>
        <color indexed="53"/>
        <rFont val="Times New Roman"/>
      </rPr>
      <t>о У=0%</t>
    </r>
    <r>
      <rPr>
        <sz val="10"/>
        <rFont val="Times New Roman"/>
      </rPr>
      <t xml:space="preserve"> ;                  </t>
    </r>
    <r>
      <rPr>
        <sz val="10"/>
        <color indexed="4"/>
        <rFont val="Times New Roman"/>
      </rPr>
      <t>если был ОК, то У≤10%</t>
    </r>
    <r>
      <rPr>
        <sz val="10"/>
        <color indexed="20"/>
        <rFont val="Times New Roman"/>
      </rPr>
      <t>;</t>
    </r>
    <r>
      <rPr>
        <sz val="10"/>
        <rFont val="Times New Roman"/>
      </rPr>
      <t xml:space="preserve">                                             </t>
    </r>
    <r>
      <rPr>
        <sz val="10"/>
        <color indexed="60"/>
        <rFont val="Times New Roman"/>
      </rPr>
      <t>если был АЭФ, то У≤13%</t>
    </r>
    <r>
      <rPr>
        <sz val="10"/>
        <color indexed="60"/>
        <rFont val="Times New Roman"/>
      </rPr>
      <t xml:space="preserve">; </t>
    </r>
    <r>
      <rPr>
        <sz val="10"/>
        <rFont val="Times New Roman"/>
      </rPr>
      <t xml:space="preserve">                      </t>
    </r>
    <r>
      <rPr>
        <sz val="10"/>
        <color indexed="17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</si>
  <si>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>сбора и анализа общедоступной ценовой информации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</si>
  <si>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</si>
  <si>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rFont val="Times New Roman"/>
      </rPr>
      <t xml:space="preserve">(указать источники в соответствии с пунктами 3.7.4.1-3.7.4.8) </t>
    </r>
    <r>
      <rPr>
        <sz val="12"/>
        <rFont val="Times New Roman"/>
      </rPr>
      <t xml:space="preserve">на основании п. 3.7.4__ </t>
    </r>
    <r>
      <rPr>
        <i/>
        <sz val="12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</si>
  <si>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</si>
  <si>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</si>
  <si>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</si>
  <si>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</si>
  <si>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</si>
  <si>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</si>
  <si>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</si>
  <si>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</si>
  <si>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</si>
  <si>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</si>
  <si>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rFont val="Times New Roman"/>
      </rPr>
      <t>Приложени__ №___</t>
    </r>
    <r>
      <rPr>
        <sz val="12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</si>
  <si>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</si>
  <si>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</rPr>
      <t xml:space="preserve"> (подрядчикам, исполнителям) (указать точное количество запросов</t>
    </r>
    <r>
      <rPr>
        <sz val="12"/>
        <rFont val="Times New Roman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</si>
  <si>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____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</si>
  <si>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</si>
  <si>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</si>
  <si>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</si>
  <si>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</si>
  <si>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</si>
  <si>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</si>
  <si>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Исследование питьевой воды
(мембранный метод) ОМЧ, ОКБ, E.coli</t>
  </si>
  <si>
    <t>шт.</t>
  </si>
  <si>
    <t>Краткий химический анализ холодной воды (запах, привкус, цветность, мутность, рН, железо общее, алюминий, окисляемость перманганатная)</t>
  </si>
  <si>
    <t>Исследование на колифаги (с обогощением)</t>
  </si>
  <si>
    <t>Микробиологичемкий показатель ХВС-Энтерококки</t>
  </si>
  <si>
    <t>Краткий химический анализ горячей воды (запах, цветность, мутность, водородный показатель рН, железо общее)</t>
  </si>
  <si>
    <t>3900.00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</si>
  <si>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микробиологическим показателям (одна проба)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</si>
  <si>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санитарно-химическим показателям (одна проба)</t>
  </si>
  <si>
    <t>3000.00</t>
  </si>
  <si>
    <t>Отбор проб воды холодного водоснабжения (до 5 проб на обьекте)</t>
  </si>
  <si>
    <t>Отбор проб воды горячего водоснабжения (до 5 проб на обьекте)</t>
  </si>
  <si>
    <t>Измерение параметров микроклимата в помещении в 1 точке</t>
  </si>
  <si>
    <t>850.00</t>
  </si>
  <si>
    <t>Санитарно-эпидемиологическая экспертиза по результатам инструментальных замеров с оценкой условий и параметров измерений микроклимата за 1 (одну) точку/ либо за 1(одно) рабочее место</t>
  </si>
  <si>
    <t>Измерение искусственной освещенности в 1 точке</t>
  </si>
  <si>
    <t>900.00</t>
  </si>
  <si>
    <t>Санитарно-эпидемиологическая экспертиза по результатам инструментальных замеров с оценкой условий и параметров измерений освещенности  за 1 (одну) точку/ либо за 1(одно) рабочее место</t>
  </si>
  <si>
    <t>1500.00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</si>
</sst>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3" x14ac:knownFonts="1">
    <font>
      <sz val="11"/>
      <color theme="1"/>
      <name val="Calibri"/>
      <scheme val="minor"/>
    </font>
    <font>
      <sz val="10"/>
      <name val="Arial Cy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name val="Times New Roman"/>
    </font>
    <font>
      <b/>
      <sz val="12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indexed="2"/>
      <name val="Times New Roman"/>
    </font>
    <font>
      <b/>
      <sz val="10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b/>
      <sz val="9"/>
      <name val="Times New Roman"/>
    </font>
    <font>
      <b/>
      <i/>
      <sz val="9"/>
      <name val="Times New Roman"/>
    </font>
    <font>
      <b/>
      <i/>
      <sz val="10"/>
      <name val="Times New Roman"/>
    </font>
    <font>
      <sz val="11"/>
      <color theme="1"/>
      <name val="Calibri"/>
      <scheme val="minor"/>
    </font>
    <font>
      <b/>
      <sz val="12"/>
      <color indexed="2"/>
      <name val="Times New Roman"/>
    </font>
    <font>
      <i/>
      <sz val="1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sz val="10"/>
      <color indexed="53"/>
      <name val="Times New Roman"/>
    </font>
    <font>
      <sz val="10"/>
      <name val="Times New Roman"/>
    </font>
    <font>
      <sz val="10"/>
      <color indexed="4"/>
      <name val="Times New Roman"/>
    </font>
    <font>
      <sz val="10"/>
      <color indexed="20"/>
      <name val="Times New Roman"/>
    </font>
    <font>
      <sz val="10"/>
      <color indexed="60"/>
      <name val="Times New Roman"/>
    </font>
    <font>
      <sz val="10"/>
      <color indexed="17"/>
      <name val="Times New Roman"/>
    </font>
    <font>
      <u/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0" fontId="21" fillId="0" borderId="0"/>
    <xf numFmtId="0" fontId="21" fillId="0" borderId="0"/>
  </cellStyleXfs>
  <cellXfs count="97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2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4" fontId="11" fillId="2" borderId="7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10" fontId="15" fillId="0" borderId="2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10" fontId="15" fillId="3" borderId="2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15" fillId="2" borderId="7" xfId="0" applyNumberFormat="1" applyFont="1" applyFill="1" applyBorder="1" applyAlignment="1">
      <alignment horizontal="center" vertical="center" wrapText="1"/>
    </xf>
    <xf numFmtId="164" fontId="15" fillId="2" borderId="2" xfId="0" applyNumberFormat="1" applyFont="1" applyFill="1" applyBorder="1" applyAlignment="1">
      <alignment horizontal="center" vertical="center" wrapText="1"/>
    </xf>
    <xf numFmtId="164" fontId="15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165" fontId="0" fillId="0" borderId="0" xfId="0" applyNumberFormat="1"/>
    <xf numFmtId="0" fontId="16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left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0" fillId="0" borderId="0" xfId="0"/>
    <xf numFmtId="0" fontId="20" fillId="4" borderId="5" xfId="0" applyFont="1" applyFill="1" applyBorder="1" applyAlignment="1">
      <alignment vertical="distributed" wrapText="1"/>
    </xf>
    <xf numFmtId="0" fontId="16" fillId="0" borderId="9" xfId="0" applyFont="1" applyBorder="1" applyAlignment="1">
      <alignment horizontal="center" vertical="center" wrapText="1"/>
    </xf>
    <xf numFmtId="2" fontId="19" fillId="4" borderId="9" xfId="0" applyNumberFormat="1" applyFont="1" applyFill="1" applyBorder="1" applyAlignment="1">
      <alignment horizontal="center" vertical="center" wrapText="1"/>
    </xf>
    <xf numFmtId="2" fontId="19" fillId="4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2" fontId="19" fillId="4" borderId="0" xfId="0" applyNumberFormat="1" applyFont="1" applyFill="1" applyAlignment="1">
      <alignment horizontal="center" vertical="center" wrapText="1"/>
    </xf>
    <xf numFmtId="0" fontId="20" fillId="4" borderId="5" xfId="0" applyFont="1" applyFill="1" applyBorder="1" applyAlignment="1">
      <alignment horizontal="left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4" fontId="11" fillId="2" borderId="9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7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10" xfId="0" applyFont="1" applyFill="1" applyBorder="1" applyAlignment="1">
      <alignment horizontal="left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4" fontId="18" fillId="0" borderId="7" xfId="0" applyNumberFormat="1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4" fontId="18" fillId="4" borderId="7" xfId="0" applyNumberFormat="1" applyFont="1" applyFill="1" applyBorder="1" applyAlignment="1">
      <alignment horizontal="center" vertical="center" wrapText="1"/>
    </xf>
    <xf numFmtId="4" fontId="18" fillId="4" borderId="9" xfId="0" applyNumberFormat="1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right" vertical="center" wrapText="1"/>
    </xf>
    <xf numFmtId="0" fontId="17" fillId="4" borderId="6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/>
    </xf>
  </cellXfs>
  <cellStyles count="4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142651</xdr:colOff>
      <xdr:row>5</xdr:row>
      <xdr:rowOff>438336</xdr:rowOff>
    </xdr:from>
    <xdr:to>
      <xdr:col>5</xdr:col>
      <xdr:colOff>523716</xdr:colOff>
      <xdr:row>5</xdr:row>
      <xdr:rowOff>726132</xdr:rowOff>
    </xdr:to>
    <xdr:pic>
      <xdr:nvPicPr>
        <xdr:cNvPr id="917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58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5</xdr:row>
      <xdr:rowOff>513605</xdr:rowOff>
    </xdr:from>
    <xdr:to>
      <xdr:col>9</xdr:col>
      <xdr:colOff>847204</xdr:colOff>
      <xdr:row>5</xdr:row>
      <xdr:rowOff>943086</xdr:rowOff>
    </xdr:to>
    <xdr:pic>
      <xdr:nvPicPr>
        <xdr:cNvPr id="9173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59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5</xdr:row>
      <xdr:rowOff>770408</xdr:rowOff>
    </xdr:from>
    <xdr:to>
      <xdr:col>10</xdr:col>
      <xdr:colOff>695790</xdr:colOff>
      <xdr:row>5</xdr:row>
      <xdr:rowOff>1093626</xdr:rowOff>
    </xdr:to>
    <xdr:pic>
      <xdr:nvPicPr>
        <xdr:cNvPr id="9173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5A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6</xdr:row>
      <xdr:rowOff>162743</xdr:rowOff>
    </xdr:from>
    <xdr:to>
      <xdr:col>8</xdr:col>
      <xdr:colOff>516768</xdr:colOff>
      <xdr:row>6</xdr:row>
      <xdr:rowOff>315441</xdr:rowOff>
    </xdr:to>
    <xdr:pic>
      <xdr:nvPicPr>
        <xdr:cNvPr id="9173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5B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92561</xdr:colOff>
      <xdr:row>5</xdr:row>
      <xdr:rowOff>371920</xdr:rowOff>
    </xdr:from>
    <xdr:to>
      <xdr:col>11</xdr:col>
      <xdr:colOff>898744</xdr:colOff>
      <xdr:row>5</xdr:row>
      <xdr:rowOff>801401</xdr:rowOff>
    </xdr:to>
    <xdr:pic>
      <xdr:nvPicPr>
        <xdr:cNvPr id="9174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5C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15</xdr:row>
      <xdr:rowOff>9822</xdr:rowOff>
    </xdr:from>
    <xdr:to>
      <xdr:col>10</xdr:col>
      <xdr:colOff>298028</xdr:colOff>
      <xdr:row>15</xdr:row>
      <xdr:rowOff>333970</xdr:rowOff>
    </xdr:to>
    <xdr:pic>
      <xdr:nvPicPr>
        <xdr:cNvPr id="9174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5D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4</xdr:row>
      <xdr:rowOff>238083</xdr:rowOff>
    </xdr:from>
    <xdr:to>
      <xdr:col>11</xdr:col>
      <xdr:colOff>630017</xdr:colOff>
      <xdr:row>4</xdr:row>
      <xdr:rowOff>494258</xdr:rowOff>
    </xdr:to>
    <xdr:pic>
      <xdr:nvPicPr>
        <xdr:cNvPr id="9174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5E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133219</xdr:colOff>
      <xdr:row>7</xdr:row>
      <xdr:rowOff>288428</xdr:rowOff>
    </xdr:from>
    <xdr:to>
      <xdr:col>5</xdr:col>
      <xdr:colOff>514424</xdr:colOff>
      <xdr:row>7</xdr:row>
      <xdr:rowOff>576857</xdr:rowOff>
    </xdr:to>
    <xdr:pic>
      <xdr:nvPicPr>
        <xdr:cNvPr id="942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8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516135</xdr:rowOff>
    </xdr:from>
    <xdr:to>
      <xdr:col>9</xdr:col>
      <xdr:colOff>847204</xdr:colOff>
      <xdr:row>7</xdr:row>
      <xdr:rowOff>941189</xdr:rowOff>
    </xdr:to>
    <xdr:pic>
      <xdr:nvPicPr>
        <xdr:cNvPr id="94249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29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774203</xdr:rowOff>
    </xdr:from>
    <xdr:to>
      <xdr:col>10</xdr:col>
      <xdr:colOff>695790</xdr:colOff>
      <xdr:row>7</xdr:row>
      <xdr:rowOff>1100583</xdr:rowOff>
    </xdr:to>
    <xdr:pic>
      <xdr:nvPicPr>
        <xdr:cNvPr id="94250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2A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244598</xdr:colOff>
      <xdr:row>8</xdr:row>
      <xdr:rowOff>160734</xdr:rowOff>
    </xdr:from>
    <xdr:to>
      <xdr:col>8</xdr:col>
      <xdr:colOff>507577</xdr:colOff>
      <xdr:row>8</xdr:row>
      <xdr:rowOff>428625</xdr:rowOff>
    </xdr:to>
    <xdr:pic>
      <xdr:nvPicPr>
        <xdr:cNvPr id="9425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B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65633</xdr:colOff>
      <xdr:row>7</xdr:row>
      <xdr:rowOff>136624</xdr:rowOff>
    </xdr:from>
    <xdr:to>
      <xdr:col>11</xdr:col>
      <xdr:colOff>743061</xdr:colOff>
      <xdr:row>7</xdr:row>
      <xdr:rowOff>485775</xdr:rowOff>
    </xdr:to>
    <xdr:pic>
      <xdr:nvPicPr>
        <xdr:cNvPr id="9425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C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94253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D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188304</xdr:colOff>
      <xdr:row>6</xdr:row>
      <xdr:rowOff>239092</xdr:rowOff>
    </xdr:from>
    <xdr:to>
      <xdr:col>11</xdr:col>
      <xdr:colOff>639923</xdr:colOff>
      <xdr:row>6</xdr:row>
      <xdr:rowOff>497159</xdr:rowOff>
    </xdr:to>
    <xdr:pic>
      <xdr:nvPicPr>
        <xdr:cNvPr id="94254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E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84664</xdr:colOff>
      <xdr:row>6</xdr:row>
      <xdr:rowOff>75902</xdr:rowOff>
    </xdr:from>
    <xdr:to>
      <xdr:col>13</xdr:col>
      <xdr:colOff>535520</xdr:colOff>
      <xdr:row>7</xdr:row>
      <xdr:rowOff>789384</xdr:rowOff>
    </xdr:to>
    <xdr:pic>
      <xdr:nvPicPr>
        <xdr:cNvPr id="94255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F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123989</xdr:colOff>
      <xdr:row>7</xdr:row>
      <xdr:rowOff>774203</xdr:rowOff>
    </xdr:from>
    <xdr:to>
      <xdr:col>5</xdr:col>
      <xdr:colOff>505196</xdr:colOff>
      <xdr:row>7</xdr:row>
      <xdr:rowOff>1062632</xdr:rowOff>
    </xdr:to>
    <xdr:pic>
      <xdr:nvPicPr>
        <xdr:cNvPr id="9425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30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133405</xdr:colOff>
      <xdr:row>7</xdr:row>
      <xdr:rowOff>287796</xdr:rowOff>
    </xdr:from>
    <xdr:to>
      <xdr:col>5</xdr:col>
      <xdr:colOff>514470</xdr:colOff>
      <xdr:row>7</xdr:row>
      <xdr:rowOff>575592</xdr:rowOff>
    </xdr:to>
    <xdr:pic>
      <xdr:nvPicPr>
        <xdr:cNvPr id="899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40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513605</xdr:rowOff>
    </xdr:from>
    <xdr:to>
      <xdr:col>9</xdr:col>
      <xdr:colOff>847204</xdr:colOff>
      <xdr:row>7</xdr:row>
      <xdr:rowOff>943086</xdr:rowOff>
    </xdr:to>
    <xdr:pic>
      <xdr:nvPicPr>
        <xdr:cNvPr id="899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41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770408</xdr:rowOff>
    </xdr:from>
    <xdr:to>
      <xdr:col>10</xdr:col>
      <xdr:colOff>695790</xdr:colOff>
      <xdr:row>7</xdr:row>
      <xdr:rowOff>1093626</xdr:rowOff>
    </xdr:to>
    <xdr:pic>
      <xdr:nvPicPr>
        <xdr:cNvPr id="899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42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8</xdr:row>
      <xdr:rowOff>162743</xdr:rowOff>
    </xdr:from>
    <xdr:to>
      <xdr:col>8</xdr:col>
      <xdr:colOff>516768</xdr:colOff>
      <xdr:row>8</xdr:row>
      <xdr:rowOff>315441</xdr:rowOff>
    </xdr:to>
    <xdr:pic>
      <xdr:nvPicPr>
        <xdr:cNvPr id="899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43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204034</xdr:colOff>
      <xdr:row>7</xdr:row>
      <xdr:rowOff>115118</xdr:rowOff>
    </xdr:from>
    <xdr:to>
      <xdr:col>11</xdr:col>
      <xdr:colOff>870877</xdr:colOff>
      <xdr:row>7</xdr:row>
      <xdr:rowOff>469328</xdr:rowOff>
    </xdr:to>
    <xdr:pic>
      <xdr:nvPicPr>
        <xdr:cNvPr id="899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44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899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45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6</xdr:row>
      <xdr:rowOff>238125</xdr:rowOff>
    </xdr:from>
    <xdr:to>
      <xdr:col>11</xdr:col>
      <xdr:colOff>630017</xdr:colOff>
      <xdr:row>6</xdr:row>
      <xdr:rowOff>494853</xdr:rowOff>
    </xdr:to>
    <xdr:pic>
      <xdr:nvPicPr>
        <xdr:cNvPr id="899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46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142651</xdr:colOff>
      <xdr:row>7</xdr:row>
      <xdr:rowOff>398487</xdr:rowOff>
    </xdr:from>
    <xdr:to>
      <xdr:col>5</xdr:col>
      <xdr:colOff>523716</xdr:colOff>
      <xdr:row>7</xdr:row>
      <xdr:rowOff>686282</xdr:rowOff>
    </xdr:to>
    <xdr:pic>
      <xdr:nvPicPr>
        <xdr:cNvPr id="899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47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>
    <tabColor rgb="FF92D050"/>
  </sheetPr>
  <dimension ref="A1:IW16"/>
  <sheetViews>
    <sheetView topLeftCell="A4" workbookViewId="0">
      <selection activeCell="F6" sqref="F6"/>
    </sheetView>
  </sheetViews>
  <sheetFormatPr defaultRowHeight="15" customHeight="1" x14ac:dyDescent="0.25"/>
  <cols>
    <col min="1" max="1" width="36.140625" style="1" customWidth="1"/>
    <col min="2" max="2" width="51" style="2" customWidth="1"/>
    <col min="3" max="257" width="9.140625" style="3" customWidth="1"/>
  </cols>
  <sheetData>
    <row r="1" spans="1:2" ht="21.75" customHeight="1" x14ac:dyDescent="0.25">
      <c r="A1" s="53" t="s">
        <v>0</v>
      </c>
      <c r="B1" s="53"/>
    </row>
    <row r="2" spans="1:2" ht="30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8" t="s">
        <v>12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>
    <tabColor rgb="FF92D050"/>
  </sheetPr>
  <dimension ref="A1:P17"/>
  <sheetViews>
    <sheetView workbookViewId="0">
      <selection activeCell="H8" sqref="H8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9" t="s">
        <v>13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6" ht="68.25" customHeight="1" x14ac:dyDescent="0.25">
      <c r="A2" s="60" t="s">
        <v>14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6" ht="35.25" customHeight="1" x14ac:dyDescent="0.25">
      <c r="A3" s="61" t="s">
        <v>15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2" t="s">
        <v>16</v>
      </c>
      <c r="B5" s="64" t="s">
        <v>17</v>
      </c>
      <c r="C5" s="66" t="s">
        <v>18</v>
      </c>
      <c r="D5" s="67"/>
      <c r="E5" s="67"/>
      <c r="F5" s="68"/>
      <c r="G5" s="64" t="s">
        <v>19</v>
      </c>
      <c r="H5" s="64" t="s">
        <v>20</v>
      </c>
      <c r="I5" s="70" t="s">
        <v>21</v>
      </c>
      <c r="J5" s="70"/>
      <c r="K5" s="70"/>
      <c r="L5" s="15" t="s">
        <v>22</v>
      </c>
      <c r="P5" s="16"/>
    </row>
    <row r="6" spans="1:16" ht="89.25" x14ac:dyDescent="0.25">
      <c r="A6" s="63"/>
      <c r="B6" s="65"/>
      <c r="C6" s="13" t="s">
        <v>23</v>
      </c>
      <c r="D6" s="13" t="s">
        <v>24</v>
      </c>
      <c r="E6" s="13" t="s">
        <v>25</v>
      </c>
      <c r="F6" s="17"/>
      <c r="G6" s="69"/>
      <c r="H6" s="69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4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STDEV(C8:E8)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4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4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71" t="s">
        <v>33</v>
      </c>
      <c r="B16" s="72"/>
      <c r="C16" s="72"/>
      <c r="D16" s="72"/>
      <c r="E16" s="72"/>
      <c r="F16" s="72"/>
      <c r="G16" s="72"/>
      <c r="H16" s="72"/>
      <c r="I16" s="72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A16:I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>
    <tabColor rgb="FF00B0F0"/>
  </sheetPr>
  <dimension ref="A1:IW16"/>
  <sheetViews>
    <sheetView workbookViewId="0">
      <selection activeCell="D14" sqref="D14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8" t="s">
        <v>12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>
    <tabColor rgb="FF00B0F0"/>
  </sheetPr>
  <dimension ref="A1:R19"/>
  <sheetViews>
    <sheetView workbookViewId="0">
      <selection activeCell="H10" sqref="H10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9" t="s">
        <v>13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8" ht="14.25" customHeight="1" x14ac:dyDescent="0.25">
      <c r="A2" s="60" t="s">
        <v>35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8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8" ht="49.5" customHeight="1" x14ac:dyDescent="0.25">
      <c r="A4" s="61" t="s">
        <v>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21.75" customHeight="1" x14ac:dyDescent="0.25">
      <c r="A5" s="61" t="s">
        <v>37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4" t="s">
        <v>19</v>
      </c>
      <c r="H7" s="64" t="s">
        <v>20</v>
      </c>
      <c r="I7" s="73" t="s">
        <v>21</v>
      </c>
      <c r="J7" s="73"/>
      <c r="K7" s="73"/>
      <c r="L7" s="15" t="s">
        <v>22</v>
      </c>
      <c r="M7" s="15" t="s">
        <v>38</v>
      </c>
      <c r="N7" s="74" t="s">
        <v>39</v>
      </c>
      <c r="R7" s="16"/>
    </row>
    <row r="8" spans="1:18" ht="153" x14ac:dyDescent="0.25">
      <c r="A8" s="63"/>
      <c r="B8" s="65"/>
      <c r="C8" s="13" t="s">
        <v>23</v>
      </c>
      <c r="D8" s="13" t="s">
        <v>24</v>
      </c>
      <c r="E8" s="13" t="s">
        <v>25</v>
      </c>
      <c r="F8" s="17"/>
      <c r="G8" s="69"/>
      <c r="H8" s="69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5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71" t="s">
        <v>33</v>
      </c>
      <c r="B18" s="72"/>
      <c r="C18" s="72"/>
      <c r="D18" s="72"/>
      <c r="E18" s="72"/>
      <c r="F18" s="72"/>
      <c r="G18" s="72"/>
      <c r="H18" s="72"/>
      <c r="I18" s="72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N7:N8"/>
    <mergeCell ref="A18:I1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>
    <tabColor rgb="FFC00000"/>
  </sheetPr>
  <dimension ref="A1:IW16"/>
  <sheetViews>
    <sheetView workbookViewId="0">
      <selection activeCell="B5" sqref="B5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8" t="s">
        <v>12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published="0">
    <tabColor rgb="FFC00000"/>
  </sheetPr>
  <dimension ref="A1:P19"/>
  <sheetViews>
    <sheetView workbookViewId="0">
      <selection activeCell="I23" sqref="I23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9" t="s">
        <v>13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6" ht="14.25" customHeight="1" x14ac:dyDescent="0.25">
      <c r="A2" s="60" t="s">
        <v>42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6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1:16" ht="49.5" customHeight="1" x14ac:dyDescent="0.25">
      <c r="A4" s="61" t="s">
        <v>43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6" ht="21" customHeight="1" x14ac:dyDescent="0.25">
      <c r="A5" s="61" t="s">
        <v>44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4" t="s">
        <v>19</v>
      </c>
      <c r="H7" s="64" t="s">
        <v>20</v>
      </c>
      <c r="I7" s="70" t="s">
        <v>21</v>
      </c>
      <c r="J7" s="70"/>
      <c r="K7" s="70"/>
      <c r="L7" s="15" t="s">
        <v>22</v>
      </c>
      <c r="P7" s="16"/>
    </row>
    <row r="8" spans="1:16" ht="89.25" x14ac:dyDescent="0.25">
      <c r="A8" s="63"/>
      <c r="B8" s="65"/>
      <c r="C8" s="13" t="s">
        <v>23</v>
      </c>
      <c r="D8" s="13" t="s">
        <v>24</v>
      </c>
      <c r="E8" s="13" t="s">
        <v>25</v>
      </c>
      <c r="F8" s="17"/>
      <c r="G8" s="69"/>
      <c r="H8" s="69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71" t="s">
        <v>33</v>
      </c>
      <c r="B18" s="72"/>
      <c r="C18" s="72"/>
      <c r="D18" s="72"/>
      <c r="E18" s="72"/>
      <c r="F18" s="72"/>
      <c r="G18" s="72"/>
      <c r="H18" s="72"/>
      <c r="I18" s="72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published="0">
    <tabColor rgb="FFFFC000"/>
  </sheetPr>
  <dimension ref="A1:B14"/>
  <sheetViews>
    <sheetView workbookViewId="0">
      <selection activeCell="G12" sqref="G12"/>
    </sheetView>
  </sheetViews>
  <sheetFormatPr defaultRowHeight="15" customHeight="1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3" t="s">
        <v>46</v>
      </c>
      <c r="B2" s="53"/>
    </row>
    <row r="3" spans="1:2" ht="33.75" customHeight="1" x14ac:dyDescent="0.25">
      <c r="A3" s="53"/>
      <c r="B3" s="53"/>
    </row>
    <row r="4" spans="1:2" ht="15.75" x14ac:dyDescent="0.25">
      <c r="A4" s="76" t="s">
        <v>1</v>
      </c>
      <c r="B4" s="76"/>
    </row>
    <row r="5" spans="1:2" ht="15.75" x14ac:dyDescent="0.25">
      <c r="A5" s="77" t="s">
        <v>2</v>
      </c>
      <c r="B5" s="38" t="s">
        <v>47</v>
      </c>
    </row>
    <row r="6" spans="1:2" ht="54.75" customHeight="1" x14ac:dyDescent="0.25">
      <c r="A6" s="78"/>
      <c r="B6" s="38" t="s">
        <v>48</v>
      </c>
    </row>
    <row r="7" spans="1:2" ht="42" customHeight="1" x14ac:dyDescent="0.25">
      <c r="A7" s="78"/>
      <c r="B7" s="38" t="s">
        <v>49</v>
      </c>
    </row>
    <row r="8" spans="1:2" ht="38.25" customHeight="1" x14ac:dyDescent="0.25">
      <c r="A8" s="79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8" t="s">
        <v>12</v>
      </c>
      <c r="B14" s="58"/>
    </row>
  </sheetData>
  <mergeCells count="5">
    <mergeCell ref="A2:B2"/>
    <mergeCell ref="A3:B3"/>
    <mergeCell ref="A4:B4"/>
    <mergeCell ref="A5:A8"/>
    <mergeCell ref="A14:B14"/>
  </mergeCells>
  <pageMargins left="0.7" right="0.7" top="0.75" bottom="0.75" header="0.3" footer="0.3"/>
  <pageSetup paperSize="9" scale="9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published="0">
    <tabColor rgb="FF00B050"/>
    <pageSetUpPr fitToPage="1"/>
  </sheetPr>
  <dimension ref="A1:I26"/>
  <sheetViews>
    <sheetView tabSelected="1" topLeftCell="B7" workbookViewId="0">
      <selection activeCell="B22" sqref="B22"/>
    </sheetView>
  </sheetViews>
  <sheetFormatPr defaultRowHeight="15" customHeight="1" x14ac:dyDescent="0.25"/>
  <cols>
    <col min="1" max="1" width="6.5703125" customWidth="1"/>
    <col min="2" max="2" width="58.570312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9" x14ac:dyDescent="0.25">
      <c r="G1" s="40"/>
      <c r="H1" s="40"/>
      <c r="I1" s="40"/>
    </row>
    <row r="2" spans="1:9" ht="33" customHeight="1" x14ac:dyDescent="0.25">
      <c r="A2" s="80" t="s">
        <v>55</v>
      </c>
      <c r="B2" s="80"/>
      <c r="C2" s="80"/>
      <c r="D2" s="80"/>
      <c r="E2" s="80"/>
      <c r="F2" s="80"/>
      <c r="G2" s="80"/>
      <c r="H2" s="80"/>
      <c r="I2" s="80"/>
    </row>
    <row r="3" spans="1:9" ht="25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60" customHeight="1" x14ac:dyDescent="0.25">
      <c r="A4" s="81" t="s">
        <v>56</v>
      </c>
      <c r="B4" s="81"/>
      <c r="C4" s="81"/>
      <c r="D4" s="81"/>
      <c r="E4" s="81"/>
      <c r="F4" s="81"/>
      <c r="G4" s="81"/>
      <c r="H4" s="81"/>
      <c r="I4" s="81"/>
    </row>
    <row r="5" spans="1:9" ht="87.75" customHeight="1" x14ac:dyDescent="0.25">
      <c r="A5" s="82" t="s">
        <v>57</v>
      </c>
      <c r="B5" s="82"/>
      <c r="C5" s="82"/>
      <c r="D5" s="82"/>
      <c r="E5" s="82"/>
      <c r="F5" s="82"/>
      <c r="G5" s="82"/>
      <c r="H5" s="82"/>
      <c r="I5" s="82"/>
    </row>
    <row r="6" spans="1:9" ht="34.9" customHeight="1" x14ac:dyDescent="0.25">
      <c r="A6" s="83" t="s">
        <v>16</v>
      </c>
      <c r="B6" s="83" t="s">
        <v>17</v>
      </c>
      <c r="C6" s="83" t="s">
        <v>58</v>
      </c>
      <c r="D6" s="85" t="s">
        <v>18</v>
      </c>
      <c r="E6" s="85"/>
      <c r="F6" s="85"/>
      <c r="G6" s="86" t="s">
        <v>19</v>
      </c>
      <c r="H6" s="88" t="s">
        <v>59</v>
      </c>
      <c r="I6" s="90" t="s">
        <v>60</v>
      </c>
    </row>
    <row r="7" spans="1:9" ht="24" customHeight="1" x14ac:dyDescent="0.25">
      <c r="A7" s="84"/>
      <c r="B7" s="84"/>
      <c r="C7" s="84"/>
      <c r="D7" s="85" t="s">
        <v>61</v>
      </c>
      <c r="E7" s="85" t="s">
        <v>62</v>
      </c>
      <c r="F7" s="85" t="s">
        <v>63</v>
      </c>
      <c r="G7" s="87"/>
      <c r="H7" s="89"/>
      <c r="I7" s="91"/>
    </row>
    <row r="8" spans="1:9" ht="60.6" customHeight="1" x14ac:dyDescent="0.25">
      <c r="A8" s="84"/>
      <c r="B8" s="84"/>
      <c r="C8" s="84"/>
      <c r="D8" s="86"/>
      <c r="E8" s="86"/>
      <c r="F8" s="86"/>
      <c r="G8" s="87"/>
      <c r="H8" s="89"/>
      <c r="I8" s="92"/>
    </row>
    <row r="9" spans="1:9" x14ac:dyDescent="0.25">
      <c r="A9" s="42">
        <v>1</v>
      </c>
      <c r="B9" s="43">
        <v>2</v>
      </c>
      <c r="C9" s="43">
        <v>3</v>
      </c>
      <c r="D9" s="43">
        <v>4</v>
      </c>
      <c r="E9" s="43">
        <v>5</v>
      </c>
      <c r="F9" s="43">
        <v>6</v>
      </c>
      <c r="G9" s="43">
        <v>7</v>
      </c>
      <c r="H9" s="43">
        <v>8</v>
      </c>
      <c r="I9" s="43">
        <v>9</v>
      </c>
    </row>
    <row r="10" spans="1:9" s="44" customFormat="1" ht="27" x14ac:dyDescent="0.25">
      <c r="A10" s="42">
        <v>1</v>
      </c>
      <c r="B10" s="45" t="s">
        <v>64</v>
      </c>
      <c r="C10" s="46" t="s">
        <v>65</v>
      </c>
      <c r="D10" s="47">
        <v>1403</v>
      </c>
      <c r="E10" s="47">
        <v>2610</v>
      </c>
      <c r="F10" s="47">
        <v>2870</v>
      </c>
      <c r="G10" s="43">
        <v>4</v>
      </c>
      <c r="H10" s="48">
        <f t="shared" ref="H10:H22" si="0">$D10</f>
        <v>1403</v>
      </c>
      <c r="I10" s="47">
        <f t="shared" ref="I10:I22" si="1">SUM(H10*G10)</f>
        <v>5612</v>
      </c>
    </row>
    <row r="11" spans="1:9" s="44" customFormat="1" ht="40.5" x14ac:dyDescent="0.25">
      <c r="A11" s="42">
        <v>2</v>
      </c>
      <c r="B11" s="45" t="s">
        <v>66</v>
      </c>
      <c r="C11" s="49" t="s">
        <v>65</v>
      </c>
      <c r="D11" s="47">
        <v>2808.04</v>
      </c>
      <c r="E11" s="47">
        <v>4900</v>
      </c>
      <c r="F11" s="47">
        <v>5390</v>
      </c>
      <c r="G11" s="43">
        <v>2</v>
      </c>
      <c r="H11" s="48">
        <f t="shared" si="0"/>
        <v>2808.04</v>
      </c>
      <c r="I11" s="47">
        <f t="shared" si="1"/>
        <v>5616.08</v>
      </c>
    </row>
    <row r="12" spans="1:9" s="44" customFormat="1" x14ac:dyDescent="0.25">
      <c r="A12" s="42">
        <v>3</v>
      </c>
      <c r="B12" s="45" t="s">
        <v>67</v>
      </c>
      <c r="C12" s="49" t="s">
        <v>65</v>
      </c>
      <c r="D12" s="47">
        <v>973.96</v>
      </c>
      <c r="E12" s="48">
        <v>900</v>
      </c>
      <c r="F12" s="47">
        <v>990</v>
      </c>
      <c r="G12" s="43">
        <v>7</v>
      </c>
      <c r="H12" s="48">
        <v>900</v>
      </c>
      <c r="I12" s="47">
        <f t="shared" si="1"/>
        <v>6300</v>
      </c>
    </row>
    <row r="13" spans="1:9" s="44" customFormat="1" x14ac:dyDescent="0.25">
      <c r="A13" s="42">
        <v>4</v>
      </c>
      <c r="B13" s="45" t="s">
        <v>68</v>
      </c>
      <c r="C13" s="46" t="s">
        <v>65</v>
      </c>
      <c r="D13" s="47">
        <v>454.45</v>
      </c>
      <c r="E13" s="48">
        <v>870</v>
      </c>
      <c r="F13" s="47">
        <v>957</v>
      </c>
      <c r="G13" s="43">
        <v>4</v>
      </c>
      <c r="H13" s="48">
        <f t="shared" si="0"/>
        <v>454.45</v>
      </c>
      <c r="I13" s="47">
        <f t="shared" si="1"/>
        <v>1817.8</v>
      </c>
    </row>
    <row r="14" spans="1:9" s="44" customFormat="1" ht="27" x14ac:dyDescent="0.25">
      <c r="A14" s="42">
        <v>5</v>
      </c>
      <c r="B14" s="45" t="s">
        <v>69</v>
      </c>
      <c r="C14" s="49" t="s">
        <v>65</v>
      </c>
      <c r="D14" s="47">
        <v>2214.3000000000002</v>
      </c>
      <c r="E14" s="48" t="s">
        <v>70</v>
      </c>
      <c r="F14" s="47">
        <v>4290</v>
      </c>
      <c r="G14" s="43">
        <v>2</v>
      </c>
      <c r="H14" s="48">
        <f t="shared" si="0"/>
        <v>2214.3000000000002</v>
      </c>
      <c r="I14" s="47">
        <f t="shared" si="1"/>
        <v>4428.6000000000004</v>
      </c>
    </row>
    <row r="15" spans="1:9" s="44" customFormat="1" ht="67.5" x14ac:dyDescent="0.25">
      <c r="A15" s="42">
        <v>6</v>
      </c>
      <c r="B15" s="45" t="s">
        <v>71</v>
      </c>
      <c r="C15" s="49" t="s">
        <v>65</v>
      </c>
      <c r="D15" s="47">
        <v>1061.4000000000001</v>
      </c>
      <c r="E15" s="48">
        <v>3000</v>
      </c>
      <c r="F15" s="47">
        <v>3300</v>
      </c>
      <c r="G15" s="43">
        <v>4</v>
      </c>
      <c r="H15" s="48">
        <f t="shared" si="0"/>
        <v>1061.4000000000001</v>
      </c>
      <c r="I15" s="47">
        <f t="shared" si="1"/>
        <v>4245.6000000000004</v>
      </c>
    </row>
    <row r="16" spans="1:9" s="44" customFormat="1" ht="67.5" x14ac:dyDescent="0.25">
      <c r="A16" s="42">
        <v>7</v>
      </c>
      <c r="B16" s="45" t="s">
        <v>72</v>
      </c>
      <c r="C16" s="46" t="s">
        <v>65</v>
      </c>
      <c r="D16" s="47">
        <v>1247.45</v>
      </c>
      <c r="E16" s="48" t="s">
        <v>73</v>
      </c>
      <c r="F16" s="47">
        <v>3300</v>
      </c>
      <c r="G16" s="43">
        <v>2</v>
      </c>
      <c r="H16" s="48">
        <f t="shared" si="0"/>
        <v>1247.45</v>
      </c>
      <c r="I16" s="47">
        <f t="shared" si="1"/>
        <v>2494.9</v>
      </c>
    </row>
    <row r="17" spans="1:9" s="44" customFormat="1" x14ac:dyDescent="0.25">
      <c r="A17" s="42">
        <v>8</v>
      </c>
      <c r="B17" s="45" t="s">
        <v>74</v>
      </c>
      <c r="C17" s="49" t="s">
        <v>65</v>
      </c>
      <c r="D17" s="47">
        <v>3593.91</v>
      </c>
      <c r="E17" s="48">
        <v>1500</v>
      </c>
      <c r="F17" s="47">
        <v>1650</v>
      </c>
      <c r="G17" s="43">
        <v>2</v>
      </c>
      <c r="H17" s="50">
        <v>1500</v>
      </c>
      <c r="I17" s="47">
        <f>SUM(H17*G17)</f>
        <v>3000</v>
      </c>
    </row>
    <row r="18" spans="1:9" s="44" customFormat="1" x14ac:dyDescent="0.25">
      <c r="A18" s="42">
        <v>9</v>
      </c>
      <c r="B18" s="45" t="s">
        <v>75</v>
      </c>
      <c r="C18" s="49" t="s">
        <v>65</v>
      </c>
      <c r="D18" s="47">
        <v>3766.75</v>
      </c>
      <c r="E18" s="50">
        <v>1500</v>
      </c>
      <c r="F18" s="47">
        <v>1650</v>
      </c>
      <c r="G18" s="43">
        <v>2</v>
      </c>
      <c r="H18" s="48">
        <v>1500</v>
      </c>
      <c r="I18" s="47">
        <f t="shared" si="1"/>
        <v>3000</v>
      </c>
    </row>
    <row r="19" spans="1:9" s="44" customFormat="1" x14ac:dyDescent="0.25">
      <c r="A19" s="42">
        <v>10</v>
      </c>
      <c r="B19" s="45" t="s">
        <v>76</v>
      </c>
      <c r="C19" s="46" t="s">
        <v>65</v>
      </c>
      <c r="D19" s="47">
        <v>861.11</v>
      </c>
      <c r="E19" s="48" t="s">
        <v>77</v>
      </c>
      <c r="F19" s="47">
        <v>935</v>
      </c>
      <c r="G19" s="43">
        <v>12</v>
      </c>
      <c r="H19" s="48">
        <v>850</v>
      </c>
      <c r="I19" s="47">
        <f t="shared" si="1"/>
        <v>10200</v>
      </c>
    </row>
    <row r="20" spans="1:9" s="44" customFormat="1" ht="54" x14ac:dyDescent="0.25">
      <c r="A20" s="42">
        <v>11</v>
      </c>
      <c r="B20" s="45" t="s">
        <v>78</v>
      </c>
      <c r="C20" s="49" t="s">
        <v>65</v>
      </c>
      <c r="D20" s="47">
        <v>1231.19</v>
      </c>
      <c r="E20" s="48">
        <v>1500</v>
      </c>
      <c r="F20" s="47">
        <v>1650</v>
      </c>
      <c r="G20" s="43">
        <v>12</v>
      </c>
      <c r="H20" s="48">
        <f t="shared" si="0"/>
        <v>1231.19</v>
      </c>
      <c r="I20" s="47">
        <f t="shared" si="1"/>
        <v>14774.28</v>
      </c>
    </row>
    <row r="21" spans="1:9" s="44" customFormat="1" x14ac:dyDescent="0.25">
      <c r="A21" s="42">
        <v>12</v>
      </c>
      <c r="B21" s="51" t="s">
        <v>79</v>
      </c>
      <c r="C21" s="49" t="s">
        <v>65</v>
      </c>
      <c r="D21" s="47">
        <v>861.11</v>
      </c>
      <c r="E21" s="48" t="s">
        <v>80</v>
      </c>
      <c r="F21" s="47">
        <v>990</v>
      </c>
      <c r="G21" s="43">
        <v>30</v>
      </c>
      <c r="H21" s="48">
        <f t="shared" si="0"/>
        <v>861.11</v>
      </c>
      <c r="I21" s="47">
        <f t="shared" si="1"/>
        <v>25833.3</v>
      </c>
    </row>
    <row r="22" spans="1:9" s="44" customFormat="1" ht="54" x14ac:dyDescent="0.25">
      <c r="A22" s="42">
        <v>13</v>
      </c>
      <c r="B22" s="51" t="s">
        <v>81</v>
      </c>
      <c r="C22" s="46" t="s">
        <v>65</v>
      </c>
      <c r="D22" s="47">
        <v>1474.16</v>
      </c>
      <c r="E22" s="50" t="s">
        <v>82</v>
      </c>
      <c r="F22" s="47">
        <v>1650</v>
      </c>
      <c r="G22" s="43">
        <v>30</v>
      </c>
      <c r="H22" s="48">
        <f t="shared" si="0"/>
        <v>1474.16</v>
      </c>
      <c r="I22" s="47">
        <f t="shared" si="1"/>
        <v>44224.800000000003</v>
      </c>
    </row>
    <row r="23" spans="1:9" ht="21" customHeight="1" x14ac:dyDescent="0.25">
      <c r="A23" s="93"/>
      <c r="B23" s="94"/>
      <c r="C23" s="94"/>
      <c r="D23" s="94"/>
      <c r="E23" s="94"/>
      <c r="F23" s="94"/>
      <c r="G23" s="94"/>
      <c r="H23" s="94"/>
      <c r="I23" s="52">
        <f>SUM(I10:I22)</f>
        <v>131547.35999999999</v>
      </c>
    </row>
    <row r="24" spans="1:9" ht="17.25" customHeight="1" x14ac:dyDescent="0.25">
      <c r="A24" s="95"/>
      <c r="B24" s="95"/>
      <c r="C24" s="95"/>
      <c r="D24" s="95"/>
    </row>
    <row r="26" spans="1:9" s="44" customFormat="1" ht="15.75" x14ac:dyDescent="0.25">
      <c r="A26" s="96"/>
      <c r="B26" s="96"/>
      <c r="C26" s="96"/>
      <c r="D26" s="96"/>
      <c r="E26" s="96"/>
      <c r="F26" s="96"/>
      <c r="G26" s="96"/>
      <c r="H26" s="96"/>
      <c r="I26" s="96"/>
    </row>
  </sheetData>
  <mergeCells count="16">
    <mergeCell ref="A23:H23"/>
    <mergeCell ref="A24:D24"/>
    <mergeCell ref="A26:I26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</mergeCells>
  <pageMargins left="0.70866099999999987" right="0.70866099999999987" top="0.748031" bottom="0.748031" header="0.31496099999999999" footer="0.3149609999999999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Евгения</cp:lastModifiedBy>
  <cp:revision>4</cp:revision>
  <dcterms:created xsi:type="dcterms:W3CDTF">2011-08-15T06:57:00Z</dcterms:created>
  <dcterms:modified xsi:type="dcterms:W3CDTF">2026-05-05T13:35:44Z</dcterms:modified>
  <cp:version>1048576</cp:version>
</cp:coreProperties>
</file>