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Контракты 95\2026 год\Песок для песочниц ЭМ\"/>
    </mc:Choice>
  </mc:AlternateContent>
  <bookViews>
    <workbookView xWindow="120" yWindow="90" windowWidth="19020" windowHeight="11760" firstSheet="1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62913" fullPrecision="0"/>
</workbook>
</file>

<file path=xl/calcChain.xml><?xml version="1.0" encoding="utf-8"?>
<calcChain xmlns="http://schemas.openxmlformats.org/spreadsheetml/2006/main">
  <c r="H11" i="9" l="1"/>
  <c r="K11" i="9"/>
  <c r="N11" i="9" s="1"/>
  <c r="L11" i="9"/>
  <c r="N13" i="9" l="1"/>
  <c r="M11" i="9"/>
  <c r="J11" i="17"/>
  <c r="J12" i="17"/>
  <c r="I11" i="17"/>
  <c r="K11" i="17" s="1"/>
  <c r="I12" i="17"/>
  <c r="F11" i="17"/>
  <c r="L11" i="17" s="1"/>
  <c r="F12" i="17"/>
  <c r="L12" i="17" s="1"/>
  <c r="J14" i="19"/>
  <c r="I14" i="19"/>
  <c r="F14" i="19"/>
  <c r="L14" i="19" s="1"/>
  <c r="J13" i="19"/>
  <c r="I13" i="19"/>
  <c r="F13" i="19"/>
  <c r="L13" i="19" s="1"/>
  <c r="J12" i="19"/>
  <c r="I12" i="19"/>
  <c r="K12" i="19" s="1"/>
  <c r="F12" i="19"/>
  <c r="L12" i="19" s="1"/>
  <c r="J11" i="19"/>
  <c r="I11" i="19"/>
  <c r="K11" i="19" s="1"/>
  <c r="F11" i="19"/>
  <c r="L11" i="19" s="1"/>
  <c r="J10" i="19"/>
  <c r="I10" i="19"/>
  <c r="F10" i="19"/>
  <c r="L10" i="19" s="1"/>
  <c r="J9" i="19"/>
  <c r="I9" i="19"/>
  <c r="F9" i="19"/>
  <c r="L9" i="19" s="1"/>
  <c r="J8" i="19"/>
  <c r="I8" i="19"/>
  <c r="F8" i="19"/>
  <c r="L8" i="19" s="1"/>
  <c r="L16" i="19" s="1"/>
  <c r="J10" i="17"/>
  <c r="K10" i="17" s="1"/>
  <c r="I10" i="17"/>
  <c r="F10" i="17"/>
  <c r="L10" i="17" s="1"/>
  <c r="L15" i="17" s="1"/>
  <c r="J11" i="11"/>
  <c r="J12" i="11"/>
  <c r="J13" i="11"/>
  <c r="J14" i="11"/>
  <c r="J15" i="11"/>
  <c r="J16" i="11"/>
  <c r="I11" i="11"/>
  <c r="I12" i="11"/>
  <c r="I13" i="11"/>
  <c r="I14" i="11"/>
  <c r="I15" i="11"/>
  <c r="I16" i="11"/>
  <c r="F16" i="11"/>
  <c r="L16" i="11" s="1"/>
  <c r="N16" i="11" s="1"/>
  <c r="F11" i="11"/>
  <c r="L11" i="11" s="1"/>
  <c r="N11" i="11" s="1"/>
  <c r="F12" i="11"/>
  <c r="L12" i="11" s="1"/>
  <c r="N12" i="11" s="1"/>
  <c r="F13" i="11"/>
  <c r="L13" i="11" s="1"/>
  <c r="N13" i="11" s="1"/>
  <c r="F14" i="11"/>
  <c r="L14" i="11" s="1"/>
  <c r="N14" i="11" s="1"/>
  <c r="F15" i="11"/>
  <c r="L15" i="11" s="1"/>
  <c r="N15" i="11" s="1"/>
  <c r="F10" i="11"/>
  <c r="L10" i="11" s="1"/>
  <c r="J10" i="11"/>
  <c r="I10" i="11"/>
  <c r="K9" i="19" l="1"/>
  <c r="K11" i="11"/>
  <c r="K16" i="11"/>
  <c r="K12" i="17"/>
  <c r="K15" i="11"/>
  <c r="K12" i="11"/>
  <c r="K14" i="19"/>
  <c r="K14" i="11"/>
  <c r="K8" i="19"/>
  <c r="K10" i="19"/>
  <c r="L18" i="11"/>
  <c r="N10" i="11"/>
  <c r="N18" i="11" s="1"/>
  <c r="K13" i="19"/>
  <c r="K10" i="11"/>
  <c r="K13" i="11"/>
</calcChain>
</file>

<file path=xl/sharedStrings.xml><?xml version="1.0" encoding="utf-8"?>
<sst xmlns="http://schemas.openxmlformats.org/spreadsheetml/2006/main" count="166" uniqueCount="74">
  <si>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</si>
  <si>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</si>
  <si>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</si>
  <si>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</si>
  <si>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</si>
  <si>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</si>
  <si>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</si>
  <si>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</si>
  <si>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</si>
  <si>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</si>
  <si>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</si>
  <si>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</si>
  <si>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</si>
  <si>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</si>
  <si>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</si>
  <si>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</si>
  <si>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</si>
  <si>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</si>
  <si>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</si>
  <si>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</si>
  <si>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</si>
  <si>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</si>
  <si>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</si>
  <si>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</si>
  <si>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</si>
  <si>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</si>
  <si>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</si>
  <si>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</si>
  <si>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</si>
  <si>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</si>
  <si>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</si>
  <si>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</si>
  <si>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</si>
  <si>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</si>
  <si>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</si>
  <si>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</si>
  <si>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</si>
  <si>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</si>
  <si>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</si>
  <si>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</si>
  <si>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</si>
  <si>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</si>
  <si>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</si>
  <si>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</si>
  <si>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</si>
  <si>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</si>
  <si>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</si>
  <si>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</si>
  <si>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</si>
  <si>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</si>
  <si>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</si>
  <si>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</si>
  <si>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</si>
  <si>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</si>
  <si>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</si>
  <si>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</si>
  <si>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</si>
  <si>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</si>
  <si>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</si>
  <si>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</si>
  <si>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</si>
  <si>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</si>
  <si>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</si>
  <si>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r>
      <t xml:space="preserve">Для определения НМЦК использована ценовая информация  о ценах товаров, работ, услуг, содержащаяся в рекламе, каталогах, описаниях товаров и в других предложениях, обращенных к неопределенному кругу лиц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3.7.4.1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</si>
  <si>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t>оказание услуг по поддержке и сопровождению программного комплекса 1С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</si>
  <si>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</si>
  <si>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С.А.Жаворонкова</t>
  </si>
  <si>
    <t>Ед. изм.</t>
  </si>
  <si>
    <t>м.куб.</t>
  </si>
  <si>
    <r>
      <t xml:space="preserve">Заказчиком было направлены запрос от 12.03.2026 б/н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</si>
  <si>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1. ИЦИ № 1 Вх.№ 32/26 от 12.03.2026г. 2. ИЦИ № 2 Вх.№ 33/26 от 12.03.2026г. 3. ИЦИ № 3 Вх.№ 34/26 от 12.03.2026г.</t>
  </si>
  <si>
    <t xml:space="preserve">Заместитель заведующего </t>
  </si>
  <si>
    <t>Песок для песочниц (намывной)</t>
  </si>
  <si>
    <t>тел. 417-35-50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</si>
</sst>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" fontId="23" fillId="2" borderId="3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right" vertical="center" wrapText="1"/>
    </xf>
    <xf numFmtId="0" fontId="27" fillId="0" borderId="5" xfId="0" applyFont="1" applyBorder="1" applyAlignment="1">
      <alignment horizontal="right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23" fillId="0" borderId="2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top" wrapText="1"/>
    </xf>
    <xf numFmtId="10" fontId="26" fillId="0" borderId="1" xfId="0" applyNumberFormat="1" applyFont="1" applyFill="1" applyBorder="1" applyAlignment="1">
      <alignment horizontal="center" vertical="center" wrapText="1"/>
    </xf>
    <xf numFmtId="0" fontId="28" fillId="0" borderId="0" xfId="0" applyFont="1"/>
    <xf numFmtId="4" fontId="26" fillId="2" borderId="3" xfId="0" applyNumberFormat="1" applyFont="1" applyFill="1" applyBorder="1" applyAlignment="1">
      <alignment horizontal="center" vertical="center" wrapText="1"/>
    </xf>
    <xf numFmtId="164" fontId="26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26" fillId="3" borderId="1" xfId="0" applyNumberFormat="1" applyFont="1" applyFill="1" applyBorder="1" applyAlignment="1">
      <alignment horizontal="center" vertical="center" wrapText="1"/>
    </xf>
    <xf numFmtId="10" fontId="26" fillId="3" borderId="1" xfId="0" applyNumberFormat="1" applyFont="1" applyFill="1" applyBorder="1" applyAlignment="1">
      <alignment horizontal="center" vertical="center" wrapText="1"/>
    </xf>
    <xf numFmtId="164" fontId="26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7" fillId="0" borderId="4" xfId="0" applyFont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0" fontId="0" fillId="0" borderId="0" xfId="0" applyFont="1"/>
    <xf numFmtId="0" fontId="33" fillId="0" borderId="0" xfId="0" applyFont="1" applyAlignment="1">
      <alignment horizontal="left" vertical="center" wrapText="1"/>
    </xf>
    <xf numFmtId="0" fontId="33" fillId="0" borderId="0" xfId="0" applyFont="1" applyFill="1" applyAlignment="1">
      <alignment horizontal="left" vertical="center" wrapText="1"/>
    </xf>
    <xf numFmtId="0" fontId="31" fillId="3" borderId="0" xfId="0" applyFont="1" applyFill="1"/>
    <xf numFmtId="0" fontId="33" fillId="0" borderId="0" xfId="0" applyFont="1" applyAlignment="1">
      <alignment horizontal="left" vertical="center" wrapText="1"/>
    </xf>
    <xf numFmtId="0" fontId="37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18" fillId="0" borderId="0" xfId="0" applyFont="1"/>
    <xf numFmtId="14" fontId="18" fillId="0" borderId="0" xfId="0" applyNumberFormat="1" applyFont="1" applyFill="1"/>
    <xf numFmtId="4" fontId="26" fillId="4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3" fillId="4" borderId="0" xfId="0" applyFont="1" applyFill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7" fillId="0" borderId="7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8" xfId="0" applyNumberFormat="1" applyFont="1" applyFill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9</xdr:row>
      <xdr:rowOff>57150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13</xdr:row>
      <xdr:rowOff>76201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07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79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79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7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79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79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80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850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850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850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85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850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850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85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85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85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8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14</xdr:row>
      <xdr:rowOff>9525</xdr:rowOff>
    </xdr:from>
    <xdr:to>
      <xdr:col>10</xdr:col>
      <xdr:colOff>295275</xdr:colOff>
      <xdr:row>14</xdr:row>
      <xdr:rowOff>333375</xdr:rowOff>
    </xdr:to>
    <xdr:pic>
      <xdr:nvPicPr>
        <xdr:cNvPr id="89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8293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9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0" t="s">
        <v>39</v>
      </c>
      <c r="B1" s="70"/>
    </row>
    <row r="2" spans="1:2" ht="54.75" customHeight="1" x14ac:dyDescent="0.25">
      <c r="A2" s="70"/>
      <c r="B2" s="70"/>
    </row>
    <row r="3" spans="1:2" ht="15.75" x14ac:dyDescent="0.25">
      <c r="A3" s="71" t="s">
        <v>0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2" t="s">
        <v>3</v>
      </c>
      <c r="B8" s="73"/>
    </row>
    <row r="9" spans="1:2" ht="15.75" x14ac:dyDescent="0.25">
      <c r="A9" s="7"/>
      <c r="B9" s="7"/>
    </row>
    <row r="10" spans="1:2" ht="15.75" x14ac:dyDescent="0.25">
      <c r="A10" s="74" t="s">
        <v>4</v>
      </c>
      <c r="B10" s="74"/>
    </row>
    <row r="11" spans="1:2" ht="15.75" x14ac:dyDescent="0.25">
      <c r="A11" s="7"/>
      <c r="B11" s="7"/>
    </row>
    <row r="12" spans="1:2" ht="15.75" x14ac:dyDescent="0.25">
      <c r="A12" s="9" t="s">
        <v>8</v>
      </c>
      <c r="B12" s="9" t="s">
        <v>5</v>
      </c>
    </row>
    <row r="13" spans="1:2" ht="15.75" x14ac:dyDescent="0.25">
      <c r="A13" s="7"/>
      <c r="B13" s="7"/>
    </row>
    <row r="14" spans="1:2" ht="15.75" x14ac:dyDescent="0.25">
      <c r="A14" s="10" t="s">
        <v>6</v>
      </c>
      <c r="B14" s="7"/>
    </row>
    <row r="15" spans="1:2" ht="15.75" x14ac:dyDescent="0.25">
      <c r="A15" s="11"/>
      <c r="B15" s="7"/>
    </row>
    <row r="16" spans="1:2" ht="29.25" customHeight="1" x14ac:dyDescent="0.25">
      <c r="A16" s="69" t="s">
        <v>7</v>
      </c>
      <c r="B16" s="6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5"/>
  <sheetViews>
    <sheetView tabSelected="1" topLeftCell="A4" zoomScale="130" zoomScaleNormal="130" workbookViewId="0">
      <selection activeCell="L17" sqref="L17"/>
    </sheetView>
  </sheetViews>
  <sheetFormatPr defaultRowHeight="15" x14ac:dyDescent="0.25"/>
  <cols>
    <col min="1" max="1" width="3.5703125" customWidth="1"/>
    <col min="2" max="2" width="17.42578125" customWidth="1"/>
    <col min="3" max="3" width="8.28515625" customWidth="1"/>
    <col min="4" max="4" width="8.1406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5" ht="27.75" customHeight="1" x14ac:dyDescent="0.25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5" ht="49.5" customHeight="1" x14ac:dyDescent="0.25">
      <c r="A2" s="85" t="s">
        <v>30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</row>
    <row r="3" spans="1:15" ht="49.5" customHeight="1" x14ac:dyDescent="0.25">
      <c r="A3" s="76" t="s">
        <v>69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</row>
    <row r="4" spans="1:15" s="55" customFormat="1" ht="22.5" customHeight="1" x14ac:dyDescent="0.25">
      <c r="A4" s="76" t="s">
        <v>65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</row>
    <row r="5" spans="1:15" s="55" customFormat="1" ht="12" customHeight="1" x14ac:dyDescent="0.25">
      <c r="A5" s="87" t="s">
        <v>70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59"/>
    </row>
    <row r="6" spans="1:15" s="55" customFormat="1" ht="15" customHeight="1" x14ac:dyDescent="0.25">
      <c r="E6" s="57"/>
      <c r="F6" s="57"/>
      <c r="G6" s="57"/>
      <c r="H6" s="57"/>
      <c r="I6" s="56"/>
      <c r="J6" s="56"/>
      <c r="K6" s="56"/>
      <c r="L6" s="56"/>
      <c r="M6" s="56"/>
      <c r="N6" s="56"/>
    </row>
    <row r="7" spans="1:15" s="55" customFormat="1" ht="15.75" hidden="1" customHeight="1" x14ac:dyDescent="0.25">
      <c r="E7" s="57"/>
      <c r="F7" s="57"/>
      <c r="G7" s="57"/>
      <c r="H7" s="57"/>
      <c r="I7" s="56"/>
      <c r="J7" s="56"/>
      <c r="K7" s="56"/>
      <c r="L7" s="56"/>
      <c r="M7" s="56"/>
      <c r="N7" s="56"/>
    </row>
    <row r="8" spans="1:15" ht="69" customHeight="1" x14ac:dyDescent="0.25">
      <c r="A8" s="77" t="s">
        <v>9</v>
      </c>
      <c r="B8" s="79" t="s">
        <v>24</v>
      </c>
      <c r="C8" s="81" t="s">
        <v>58</v>
      </c>
      <c r="D8" s="82"/>
      <c r="E8" s="82"/>
      <c r="F8" s="82"/>
      <c r="G8" s="82"/>
      <c r="H8" s="83"/>
      <c r="I8" s="79" t="s">
        <v>25</v>
      </c>
      <c r="J8" s="79" t="s">
        <v>26</v>
      </c>
      <c r="K8" s="94" t="s">
        <v>23</v>
      </c>
      <c r="L8" s="94"/>
      <c r="M8" s="94"/>
      <c r="N8" s="14" t="s">
        <v>38</v>
      </c>
      <c r="O8" s="90" t="s">
        <v>67</v>
      </c>
    </row>
    <row r="9" spans="1:15" ht="81.75" customHeight="1" x14ac:dyDescent="0.25">
      <c r="A9" s="78"/>
      <c r="B9" s="80"/>
      <c r="C9" s="51" t="s">
        <v>55</v>
      </c>
      <c r="D9" s="51" t="s">
        <v>56</v>
      </c>
      <c r="E9" s="51" t="s">
        <v>57</v>
      </c>
      <c r="F9" s="51" t="s">
        <v>59</v>
      </c>
      <c r="G9" s="51" t="s">
        <v>60</v>
      </c>
      <c r="H9" s="15"/>
      <c r="I9" s="84"/>
      <c r="J9" s="84"/>
      <c r="K9" s="27" t="s">
        <v>27</v>
      </c>
      <c r="L9" s="30" t="s">
        <v>10</v>
      </c>
      <c r="M9" s="30" t="s">
        <v>29</v>
      </c>
      <c r="N9" s="16"/>
      <c r="O9" s="91"/>
    </row>
    <row r="10" spans="1:15" ht="55.5" customHeight="1" x14ac:dyDescent="0.25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 t="s">
        <v>11</v>
      </c>
      <c r="I10" s="17">
        <v>9</v>
      </c>
      <c r="J10" s="17" t="s">
        <v>61</v>
      </c>
      <c r="K10" s="28" t="s">
        <v>28</v>
      </c>
      <c r="L10" s="28">
        <v>12</v>
      </c>
      <c r="M10" s="28">
        <v>13</v>
      </c>
      <c r="N10" s="17" t="s">
        <v>12</v>
      </c>
      <c r="O10" s="60">
        <v>14</v>
      </c>
    </row>
    <row r="11" spans="1:15" ht="25.5" x14ac:dyDescent="0.25">
      <c r="A11" s="18">
        <v>1</v>
      </c>
      <c r="B11" s="66" t="s">
        <v>72</v>
      </c>
      <c r="C11" s="20">
        <v>1740</v>
      </c>
      <c r="D11" s="20">
        <v>1800</v>
      </c>
      <c r="E11" s="65">
        <v>1840</v>
      </c>
      <c r="F11" s="20"/>
      <c r="G11" s="20"/>
      <c r="H11" s="67">
        <f t="shared" ref="H11" si="0">C11+D11+E11+F11+G11</f>
        <v>5380</v>
      </c>
      <c r="I11" s="21">
        <v>15</v>
      </c>
      <c r="J11" s="21">
        <v>3</v>
      </c>
      <c r="K11" s="29">
        <f t="shared" ref="K11" si="1">AVERAGE(C11:G11)</f>
        <v>1793.33</v>
      </c>
      <c r="L11" s="29">
        <f t="shared" ref="L11" si="2">STDEV(C11:G11)</f>
        <v>50.33</v>
      </c>
      <c r="M11" s="31">
        <f t="shared" ref="M11" si="3">L11/K11</f>
        <v>2.81E-2</v>
      </c>
      <c r="N11" s="53">
        <f t="shared" ref="N11" si="4">ROUND(K11*I11,2)</f>
        <v>26899.95</v>
      </c>
      <c r="O11" s="68" t="s">
        <v>68</v>
      </c>
    </row>
    <row r="12" spans="1:15" ht="7.5" customHeight="1" x14ac:dyDescent="0.25">
      <c r="A12" s="35"/>
      <c r="B12" s="58"/>
      <c r="C12" s="35"/>
      <c r="D12" s="35"/>
      <c r="E12" s="35"/>
      <c r="F12" s="35"/>
      <c r="G12" s="35"/>
      <c r="H12" s="36"/>
      <c r="I12" s="35"/>
      <c r="J12" s="35"/>
      <c r="K12" s="37"/>
      <c r="L12" s="37"/>
      <c r="M12" s="38"/>
      <c r="N12" s="37"/>
      <c r="O12" s="61"/>
    </row>
    <row r="13" spans="1:15" ht="15.75" customHeight="1" x14ac:dyDescent="0.25">
      <c r="A13" s="92" t="s">
        <v>37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23"/>
      <c r="N13" s="24">
        <f>SUM(N11:N12)</f>
        <v>26899.95</v>
      </c>
      <c r="O13" s="62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3"/>
      <c r="L14" s="1"/>
      <c r="M14" s="1"/>
      <c r="N14" s="13"/>
    </row>
    <row r="15" spans="1:15" ht="15.75" x14ac:dyDescent="0.25">
      <c r="A15" s="54"/>
      <c r="B15" s="88" t="s">
        <v>71</v>
      </c>
      <c r="C15" s="88"/>
      <c r="D15" s="88"/>
      <c r="E15" s="88"/>
      <c r="F15" s="88"/>
      <c r="G15" s="88"/>
      <c r="H15" s="63"/>
      <c r="I15" s="63" t="s">
        <v>66</v>
      </c>
      <c r="J15" s="63"/>
      <c r="K15" s="55"/>
      <c r="L15" s="64">
        <v>46099</v>
      </c>
      <c r="M15" s="55"/>
      <c r="N15" s="89" t="s">
        <v>73</v>
      </c>
      <c r="O15" s="89"/>
    </row>
  </sheetData>
  <mergeCells count="15">
    <mergeCell ref="B15:G15"/>
    <mergeCell ref="N15:O15"/>
    <mergeCell ref="O8:O9"/>
    <mergeCell ref="A13:L13"/>
    <mergeCell ref="K8:M8"/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</mergeCells>
  <pageMargins left="0.39370078740157483" right="0.39370078740157483" top="0.33" bottom="0.59055118110236227" header="0" footer="0"/>
  <pageSetup paperSize="9" scale="9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0" t="s">
        <v>39</v>
      </c>
      <c r="B1" s="70"/>
    </row>
    <row r="2" spans="1:2" ht="30.75" customHeight="1" x14ac:dyDescent="0.25">
      <c r="A2" s="70"/>
      <c r="B2" s="70"/>
    </row>
    <row r="3" spans="1:2" ht="15.75" x14ac:dyDescent="0.25">
      <c r="A3" s="71" t="s">
        <v>0</v>
      </c>
      <c r="B3" s="71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47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2" t="s">
        <v>3</v>
      </c>
      <c r="B8" s="73"/>
    </row>
    <row r="9" spans="1:2" ht="15.75" x14ac:dyDescent="0.25">
      <c r="A9" s="44"/>
      <c r="B9" s="44"/>
    </row>
    <row r="10" spans="1:2" ht="15.75" x14ac:dyDescent="0.25">
      <c r="A10" s="74" t="s">
        <v>4</v>
      </c>
      <c r="B10" s="74"/>
    </row>
    <row r="11" spans="1:2" ht="15.75" x14ac:dyDescent="0.25">
      <c r="A11" s="44"/>
      <c r="B11" s="44"/>
    </row>
    <row r="12" spans="1:2" ht="15.75" x14ac:dyDescent="0.25">
      <c r="A12" s="45" t="s">
        <v>8</v>
      </c>
      <c r="B12" s="45" t="s">
        <v>5</v>
      </c>
    </row>
    <row r="13" spans="1:2" ht="15.75" x14ac:dyDescent="0.25">
      <c r="A13" s="44"/>
      <c r="B13" s="44"/>
    </row>
    <row r="14" spans="1:2" ht="15.75" x14ac:dyDescent="0.25">
      <c r="A14" s="10" t="s">
        <v>6</v>
      </c>
      <c r="B14" s="44"/>
    </row>
    <row r="15" spans="1:2" ht="15.75" x14ac:dyDescent="0.25">
      <c r="A15" s="11"/>
      <c r="B15" s="44"/>
    </row>
    <row r="16" spans="1:2" ht="29.25" customHeight="1" x14ac:dyDescent="0.25">
      <c r="A16" s="69" t="s">
        <v>7</v>
      </c>
      <c r="B16" s="6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68.25" customHeight="1" x14ac:dyDescent="0.25">
      <c r="A2" s="96" t="s">
        <v>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ht="35.25" customHeight="1" x14ac:dyDescent="0.25">
      <c r="A3" s="95" t="s">
        <v>50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48"/>
      <c r="N3" s="48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25">
      <c r="A5" s="77" t="s">
        <v>9</v>
      </c>
      <c r="B5" s="79" t="s">
        <v>24</v>
      </c>
      <c r="C5" s="81" t="s">
        <v>58</v>
      </c>
      <c r="D5" s="82"/>
      <c r="E5" s="82"/>
      <c r="F5" s="83"/>
      <c r="G5" s="79" t="s">
        <v>25</v>
      </c>
      <c r="H5" s="79" t="s">
        <v>26</v>
      </c>
      <c r="I5" s="94" t="s">
        <v>23</v>
      </c>
      <c r="J5" s="94"/>
      <c r="K5" s="94"/>
      <c r="L5" s="49" t="s">
        <v>38</v>
      </c>
      <c r="P5" s="32"/>
    </row>
    <row r="6" spans="1:16" ht="89.25" x14ac:dyDescent="0.25">
      <c r="A6" s="78"/>
      <c r="B6" s="80"/>
      <c r="C6" s="51" t="s">
        <v>55</v>
      </c>
      <c r="D6" s="51" t="s">
        <v>56</v>
      </c>
      <c r="E6" s="51" t="s">
        <v>57</v>
      </c>
      <c r="F6" s="15"/>
      <c r="G6" s="84"/>
      <c r="H6" s="84"/>
      <c r="I6" s="27" t="s">
        <v>27</v>
      </c>
      <c r="J6" s="30" t="s">
        <v>10</v>
      </c>
      <c r="K6" s="30" t="s">
        <v>29</v>
      </c>
      <c r="L6" s="16"/>
    </row>
    <row r="7" spans="1:16" ht="40.5" x14ac:dyDescent="0.2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34</v>
      </c>
      <c r="G7" s="17">
        <v>7</v>
      </c>
      <c r="H7" s="17" t="s">
        <v>62</v>
      </c>
      <c r="I7" s="28" t="s">
        <v>35</v>
      </c>
      <c r="J7" s="28">
        <v>10</v>
      </c>
      <c r="K7" s="28">
        <v>11</v>
      </c>
      <c r="L7" s="17" t="s">
        <v>36</v>
      </c>
    </row>
    <row r="8" spans="1:16" x14ac:dyDescent="0.25">
      <c r="A8" s="18">
        <v>1</v>
      </c>
      <c r="B8" s="19"/>
      <c r="C8" s="20"/>
      <c r="D8" s="20"/>
      <c r="E8" s="20"/>
      <c r="F8" s="47">
        <f>C8+D8+E8</f>
        <v>0</v>
      </c>
      <c r="G8" s="21"/>
      <c r="H8" s="21"/>
      <c r="I8" s="29" t="e">
        <f t="shared" ref="I8:I14" si="0">AVERAGE(C8:E8)</f>
        <v>#DIV/0!</v>
      </c>
      <c r="J8" s="29" t="e">
        <f t="shared" ref="J8:J14" si="1">STDEV(C8:E8)</f>
        <v>#DIV/0!</v>
      </c>
      <c r="K8" s="31" t="e">
        <f>J8/I8</f>
        <v>#DIV/0!</v>
      </c>
      <c r="L8" s="20" t="e">
        <f>F8/H8*G8</f>
        <v>#DIV/0!</v>
      </c>
    </row>
    <row r="9" spans="1:16" x14ac:dyDescent="0.25">
      <c r="A9" s="18">
        <v>2</v>
      </c>
      <c r="B9" s="19"/>
      <c r="C9" s="20"/>
      <c r="D9" s="20"/>
      <c r="E9" s="20"/>
      <c r="F9" s="47">
        <f t="shared" ref="F9:F14" si="2">C9+D9+E9</f>
        <v>0</v>
      </c>
      <c r="G9" s="21"/>
      <c r="H9" s="21"/>
      <c r="I9" s="29" t="e">
        <f t="shared" si="0"/>
        <v>#DIV/0!</v>
      </c>
      <c r="J9" s="29" t="e">
        <f t="shared" si="1"/>
        <v>#DIV/0!</v>
      </c>
      <c r="K9" s="31" t="e">
        <f t="shared" ref="K9:K14" si="3">J9/I9</f>
        <v>#DIV/0!</v>
      </c>
      <c r="L9" s="20" t="e">
        <f t="shared" ref="L9:L14" si="4">F9/H9*G9</f>
        <v>#DIV/0!</v>
      </c>
    </row>
    <row r="10" spans="1:16" x14ac:dyDescent="0.25">
      <c r="A10" s="18">
        <v>3</v>
      </c>
      <c r="B10" s="19"/>
      <c r="C10" s="20"/>
      <c r="D10" s="20"/>
      <c r="E10" s="20"/>
      <c r="F10" s="47">
        <f t="shared" si="2"/>
        <v>0</v>
      </c>
      <c r="G10" s="21"/>
      <c r="H10" s="21"/>
      <c r="I10" s="29" t="e">
        <f t="shared" si="0"/>
        <v>#DIV/0!</v>
      </c>
      <c r="J10" s="29" t="e">
        <f t="shared" si="1"/>
        <v>#DIV/0!</v>
      </c>
      <c r="K10" s="31" t="e">
        <f t="shared" si="3"/>
        <v>#DIV/0!</v>
      </c>
      <c r="L10" s="20" t="e">
        <f t="shared" si="4"/>
        <v>#DIV/0!</v>
      </c>
    </row>
    <row r="11" spans="1:16" x14ac:dyDescent="0.25">
      <c r="A11" s="18">
        <v>4</v>
      </c>
      <c r="B11" s="19"/>
      <c r="C11" s="20"/>
      <c r="D11" s="20"/>
      <c r="E11" s="20"/>
      <c r="F11" s="47">
        <f t="shared" si="2"/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si="3"/>
        <v>#DIV/0!</v>
      </c>
      <c r="L11" s="20" t="e">
        <f t="shared" si="4"/>
        <v>#DIV/0!</v>
      </c>
    </row>
    <row r="12" spans="1:16" x14ac:dyDescent="0.25">
      <c r="A12" s="18">
        <v>5</v>
      </c>
      <c r="B12" s="19"/>
      <c r="C12" s="20"/>
      <c r="D12" s="20"/>
      <c r="E12" s="20"/>
      <c r="F12" s="47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 x14ac:dyDescent="0.25">
      <c r="A13" s="18">
        <v>6</v>
      </c>
      <c r="B13" s="19"/>
      <c r="C13" s="20"/>
      <c r="D13" s="20"/>
      <c r="E13" s="20"/>
      <c r="F13" s="47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 x14ac:dyDescent="0.25">
      <c r="A14" s="18">
        <v>7</v>
      </c>
      <c r="B14" s="19"/>
      <c r="C14" s="20"/>
      <c r="D14" s="20"/>
      <c r="E14" s="20"/>
      <c r="F14" s="47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 ht="6" customHeight="1" x14ac:dyDescent="0.25">
      <c r="A15" s="39"/>
      <c r="B15" s="39"/>
      <c r="C15" s="39"/>
      <c r="D15" s="39"/>
      <c r="E15" s="39"/>
      <c r="F15" s="40"/>
      <c r="G15" s="39"/>
      <c r="H15" s="39"/>
      <c r="I15" s="41"/>
      <c r="J15" s="41"/>
      <c r="K15" s="42"/>
      <c r="L15" s="41"/>
    </row>
    <row r="16" spans="1:16" ht="33" customHeight="1" x14ac:dyDescent="0.25">
      <c r="A16" s="92" t="s">
        <v>37</v>
      </c>
      <c r="B16" s="93"/>
      <c r="C16" s="93"/>
      <c r="D16" s="93"/>
      <c r="E16" s="93"/>
      <c r="F16" s="93"/>
      <c r="G16" s="93"/>
      <c r="H16" s="93"/>
      <c r="I16" s="93"/>
      <c r="J16" s="46"/>
      <c r="K16" s="46"/>
      <c r="L16" s="24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0" t="s">
        <v>39</v>
      </c>
      <c r="B1" s="70"/>
    </row>
    <row r="2" spans="1:2" ht="54.75" customHeight="1" x14ac:dyDescent="0.25">
      <c r="A2" s="70"/>
      <c r="B2" s="70"/>
    </row>
    <row r="3" spans="1:2" ht="15.75" x14ac:dyDescent="0.25">
      <c r="A3" s="71" t="s">
        <v>0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40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2" t="s">
        <v>3</v>
      </c>
      <c r="B8" s="73"/>
    </row>
    <row r="9" spans="1:2" ht="15.75" x14ac:dyDescent="0.25">
      <c r="A9" s="8"/>
      <c r="B9" s="8"/>
    </row>
    <row r="10" spans="1:2" ht="15.75" x14ac:dyDescent="0.25">
      <c r="A10" s="74" t="s">
        <v>4</v>
      </c>
      <c r="B10" s="74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69" t="s">
        <v>7</v>
      </c>
      <c r="B16" s="6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5" t="s">
        <v>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8" ht="14.25" customHeight="1" x14ac:dyDescent="0.25">
      <c r="A2" s="96" t="s">
        <v>32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8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18" ht="49.5" customHeight="1" x14ac:dyDescent="0.25">
      <c r="A4" s="95" t="s">
        <v>33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8" ht="21.75" customHeight="1" x14ac:dyDescent="0.25">
      <c r="A5" s="95" t="s">
        <v>44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25">
      <c r="A7" s="77" t="s">
        <v>9</v>
      </c>
      <c r="B7" s="79" t="s">
        <v>24</v>
      </c>
      <c r="C7" s="81" t="s">
        <v>58</v>
      </c>
      <c r="D7" s="82"/>
      <c r="E7" s="82"/>
      <c r="F7" s="83"/>
      <c r="G7" s="79" t="s">
        <v>25</v>
      </c>
      <c r="H7" s="79" t="s">
        <v>26</v>
      </c>
      <c r="I7" s="99" t="s">
        <v>23</v>
      </c>
      <c r="J7" s="99"/>
      <c r="K7" s="99"/>
      <c r="L7" s="14" t="s">
        <v>38</v>
      </c>
      <c r="M7" s="50" t="s">
        <v>54</v>
      </c>
      <c r="N7" s="97" t="s">
        <v>43</v>
      </c>
      <c r="R7" s="32"/>
    </row>
    <row r="8" spans="1:18" ht="153" x14ac:dyDescent="0.25">
      <c r="A8" s="78"/>
      <c r="B8" s="80"/>
      <c r="C8" s="51" t="s">
        <v>55</v>
      </c>
      <c r="D8" s="51" t="s">
        <v>56</v>
      </c>
      <c r="E8" s="51" t="s">
        <v>57</v>
      </c>
      <c r="F8" s="15"/>
      <c r="G8" s="84"/>
      <c r="H8" s="84"/>
      <c r="I8" s="27" t="s">
        <v>27</v>
      </c>
      <c r="J8" s="30" t="s">
        <v>10</v>
      </c>
      <c r="K8" s="30" t="s">
        <v>29</v>
      </c>
      <c r="L8" s="16"/>
      <c r="M8" s="33" t="s">
        <v>53</v>
      </c>
      <c r="N8" s="98"/>
    </row>
    <row r="9" spans="1:18" ht="54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62</v>
      </c>
      <c r="I9" s="28" t="s">
        <v>35</v>
      </c>
      <c r="J9" s="28">
        <v>10</v>
      </c>
      <c r="K9" s="28">
        <v>11</v>
      </c>
      <c r="L9" s="17" t="s">
        <v>36</v>
      </c>
      <c r="M9" s="17">
        <v>13</v>
      </c>
      <c r="N9" s="17">
        <v>14</v>
      </c>
    </row>
    <row r="10" spans="1:18" x14ac:dyDescent="0.25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  <c r="M10" s="34"/>
      <c r="N10" s="20" t="e">
        <f>L10*(1+M10)</f>
        <v>#DIV/0!</v>
      </c>
    </row>
    <row r="11" spans="1:18" x14ac:dyDescent="0.25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  <c r="M11" s="34"/>
      <c r="N11" s="20" t="e">
        <f t="shared" ref="N11:N16" si="5">L11*(1+M11)</f>
        <v>#DIV/0!</v>
      </c>
    </row>
    <row r="12" spans="1:18" x14ac:dyDescent="0.25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  <c r="M12" s="34"/>
      <c r="N12" s="20" t="e">
        <f t="shared" si="5"/>
        <v>#DIV/0!</v>
      </c>
    </row>
    <row r="13" spans="1:18" x14ac:dyDescent="0.25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  <c r="M13" s="34"/>
      <c r="N13" s="20" t="e">
        <f t="shared" si="5"/>
        <v>#DIV/0!</v>
      </c>
    </row>
    <row r="14" spans="1:18" x14ac:dyDescent="0.25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  <c r="M14" s="34"/>
      <c r="N14" s="20" t="e">
        <f t="shared" si="5"/>
        <v>#DIV/0!</v>
      </c>
    </row>
    <row r="15" spans="1:18" x14ac:dyDescent="0.25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  <c r="M15" s="34"/>
      <c r="N15" s="20" t="e">
        <f t="shared" si="5"/>
        <v>#DIV/0!</v>
      </c>
    </row>
    <row r="16" spans="1:18" x14ac:dyDescent="0.25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  <c r="M16" s="34"/>
      <c r="N16" s="20" t="e">
        <f t="shared" si="5"/>
        <v>#DIV/0!</v>
      </c>
    </row>
    <row r="17" spans="1:14" ht="6" customHeight="1" x14ac:dyDescent="0.25">
      <c r="A17" s="39"/>
      <c r="B17" s="39"/>
      <c r="C17" s="39"/>
      <c r="D17" s="39"/>
      <c r="E17" s="39"/>
      <c r="F17" s="40"/>
      <c r="G17" s="39"/>
      <c r="H17" s="39"/>
      <c r="I17" s="41"/>
      <c r="J17" s="41"/>
      <c r="K17" s="42"/>
      <c r="L17" s="41"/>
      <c r="M17" s="43"/>
      <c r="N17" s="41"/>
    </row>
    <row r="18" spans="1:14" ht="33" customHeight="1" x14ac:dyDescent="0.25">
      <c r="A18" s="92" t="s">
        <v>37</v>
      </c>
      <c r="B18" s="93"/>
      <c r="C18" s="93"/>
      <c r="D18" s="93"/>
      <c r="E18" s="93"/>
      <c r="F18" s="93"/>
      <c r="G18" s="93"/>
      <c r="H18" s="93"/>
      <c r="I18" s="93"/>
      <c r="J18" s="22"/>
      <c r="K18" s="22"/>
      <c r="L18" s="24" t="e">
        <f>SUM(L10:L17)</f>
        <v>#DIV/0!</v>
      </c>
      <c r="M18" s="24"/>
      <c r="N18" s="24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0" t="s">
        <v>39</v>
      </c>
      <c r="B1" s="70"/>
    </row>
    <row r="2" spans="1:2" ht="54.75" customHeight="1" x14ac:dyDescent="0.25">
      <c r="A2" s="70"/>
      <c r="B2" s="70"/>
    </row>
    <row r="3" spans="1:2" ht="15.75" x14ac:dyDescent="0.25">
      <c r="A3" s="71" t="s">
        <v>0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42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2" t="s">
        <v>3</v>
      </c>
      <c r="B8" s="73"/>
    </row>
    <row r="9" spans="1:2" ht="15.75" x14ac:dyDescent="0.25">
      <c r="A9" s="8"/>
      <c r="B9" s="8"/>
    </row>
    <row r="10" spans="1:2" ht="15.75" x14ac:dyDescent="0.25">
      <c r="A10" s="74" t="s">
        <v>4</v>
      </c>
      <c r="B10" s="74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69" t="s">
        <v>7</v>
      </c>
      <c r="B16" s="6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6"/>
  <sheetViews>
    <sheetView workbookViewId="0">
      <selection activeCell="B10" sqref="B10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14.25" customHeight="1" x14ac:dyDescent="0.25">
      <c r="A2" s="96" t="s">
        <v>46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6" ht="49.5" customHeight="1" x14ac:dyDescent="0.25">
      <c r="A4" s="95" t="s">
        <v>63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</row>
    <row r="5" spans="1:16" ht="21" customHeight="1" x14ac:dyDescent="0.25">
      <c r="A5" s="95" t="s">
        <v>49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25">
      <c r="A7" s="77" t="s">
        <v>9</v>
      </c>
      <c r="B7" s="79" t="s">
        <v>24</v>
      </c>
      <c r="C7" s="81" t="s">
        <v>58</v>
      </c>
      <c r="D7" s="82"/>
      <c r="E7" s="82"/>
      <c r="F7" s="83"/>
      <c r="G7" s="79" t="s">
        <v>25</v>
      </c>
      <c r="H7" s="79" t="s">
        <v>26</v>
      </c>
      <c r="I7" s="94" t="s">
        <v>23</v>
      </c>
      <c r="J7" s="94"/>
      <c r="K7" s="94"/>
      <c r="L7" s="14" t="s">
        <v>38</v>
      </c>
      <c r="P7" s="32"/>
    </row>
    <row r="8" spans="1:16" ht="89.25" x14ac:dyDescent="0.25">
      <c r="A8" s="78"/>
      <c r="B8" s="80"/>
      <c r="C8" s="51" t="s">
        <v>55</v>
      </c>
      <c r="D8" s="51" t="s">
        <v>56</v>
      </c>
      <c r="E8" s="51" t="s">
        <v>57</v>
      </c>
      <c r="F8" s="15"/>
      <c r="G8" s="84"/>
      <c r="H8" s="84"/>
      <c r="I8" s="27" t="s">
        <v>27</v>
      </c>
      <c r="J8" s="30" t="s">
        <v>10</v>
      </c>
      <c r="K8" s="30" t="s">
        <v>29</v>
      </c>
      <c r="L8" s="16"/>
    </row>
    <row r="9" spans="1:16" ht="40.5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62</v>
      </c>
      <c r="I9" s="28" t="s">
        <v>35</v>
      </c>
      <c r="J9" s="28">
        <v>10</v>
      </c>
      <c r="K9" s="28">
        <v>11</v>
      </c>
      <c r="L9" s="17" t="s">
        <v>36</v>
      </c>
    </row>
    <row r="10" spans="1:16" ht="63.75" x14ac:dyDescent="0.25">
      <c r="A10" s="18">
        <v>1</v>
      </c>
      <c r="B10" s="19" t="s">
        <v>64</v>
      </c>
      <c r="C10" s="20"/>
      <c r="D10" s="20"/>
      <c r="E10" s="20"/>
      <c r="F10" s="26">
        <f>C10+D10+E10</f>
        <v>0</v>
      </c>
      <c r="G10" s="21"/>
      <c r="H10" s="21"/>
      <c r="I10" s="29" t="e">
        <f>AVERAGE(C10:E10)</f>
        <v>#DIV/0!</v>
      </c>
      <c r="J10" s="29" t="e">
        <f>STDEV(C10:E10)</f>
        <v>#DIV/0!</v>
      </c>
      <c r="K10" s="31" t="e">
        <f>J10/I10</f>
        <v>#DIV/0!</v>
      </c>
      <c r="L10" s="20" t="e">
        <f>F10/H10*G10</f>
        <v>#DIV/0!</v>
      </c>
    </row>
    <row r="11" spans="1:16" x14ac:dyDescent="0.25">
      <c r="A11" s="18">
        <v>2</v>
      </c>
      <c r="B11" s="19"/>
      <c r="C11" s="20"/>
      <c r="D11" s="20"/>
      <c r="E11" s="20"/>
      <c r="F11" s="52">
        <f>C11+D11+E11</f>
        <v>0</v>
      </c>
      <c r="G11" s="21"/>
      <c r="H11" s="21"/>
      <c r="I11" s="29" t="e">
        <f>AVERAGE(C11:E11)</f>
        <v>#DIV/0!</v>
      </c>
      <c r="J11" s="29" t="e">
        <f>STDEV(C11:E11)</f>
        <v>#DIV/0!</v>
      </c>
      <c r="K11" s="31" t="e">
        <f>J11/I11</f>
        <v>#DIV/0!</v>
      </c>
      <c r="L11" s="20" t="e">
        <f>F11/H11*G11</f>
        <v>#DIV/0!</v>
      </c>
    </row>
    <row r="12" spans="1:16" x14ac:dyDescent="0.25">
      <c r="A12" s="18">
        <v>3</v>
      </c>
      <c r="B12" s="19"/>
      <c r="C12" s="20"/>
      <c r="D12" s="20"/>
      <c r="E12" s="20"/>
      <c r="F12" s="26">
        <f>C12+D12+E12</f>
        <v>0</v>
      </c>
      <c r="G12" s="21"/>
      <c r="H12" s="21"/>
      <c r="I12" s="29" t="e">
        <f>AVERAGE(C12:E12)</f>
        <v>#DIV/0!</v>
      </c>
      <c r="J12" s="29" t="e">
        <f>STDEV(C12:E12)</f>
        <v>#DIV/0!</v>
      </c>
      <c r="K12" s="31" t="e">
        <f>J12/I12</f>
        <v>#DIV/0!</v>
      </c>
      <c r="L12" s="20" t="e">
        <f>F12/H12*G12</f>
        <v>#DIV/0!</v>
      </c>
    </row>
    <row r="13" spans="1:16" x14ac:dyDescent="0.25">
      <c r="A13" s="18">
        <v>4</v>
      </c>
      <c r="B13" s="19"/>
      <c r="C13" s="20"/>
      <c r="D13" s="20"/>
      <c r="E13" s="20"/>
      <c r="F13" s="52"/>
      <c r="G13" s="21"/>
      <c r="H13" s="21"/>
      <c r="I13" s="29"/>
      <c r="J13" s="29"/>
      <c r="K13" s="31"/>
      <c r="L13" s="20"/>
    </row>
    <row r="14" spans="1:16" ht="6" customHeight="1" x14ac:dyDescent="0.25">
      <c r="A14" s="39"/>
      <c r="B14" s="39"/>
      <c r="C14" s="39"/>
      <c r="D14" s="39"/>
      <c r="E14" s="39"/>
      <c r="F14" s="40"/>
      <c r="G14" s="39"/>
      <c r="H14" s="39"/>
      <c r="I14" s="41"/>
      <c r="J14" s="41"/>
      <c r="K14" s="42"/>
      <c r="L14" s="41"/>
    </row>
    <row r="15" spans="1:16" ht="33" customHeight="1" x14ac:dyDescent="0.25">
      <c r="A15" s="92" t="s">
        <v>37</v>
      </c>
      <c r="B15" s="93"/>
      <c r="C15" s="93"/>
      <c r="D15" s="93"/>
      <c r="E15" s="93"/>
      <c r="F15" s="93"/>
      <c r="G15" s="93"/>
      <c r="H15" s="93"/>
      <c r="I15" s="93"/>
      <c r="J15" s="22"/>
      <c r="K15" s="22"/>
      <c r="L15" s="24" t="e">
        <f>SUM(L10:L14)</f>
        <v>#DIV/0!</v>
      </c>
    </row>
    <row r="16" spans="1:16" x14ac:dyDescent="0.25">
      <c r="A16" s="1"/>
      <c r="C16" s="1"/>
      <c r="D16" s="1"/>
      <c r="E16" s="1"/>
      <c r="F16" s="1"/>
      <c r="G16" s="1"/>
      <c r="H16" s="1"/>
      <c r="I16" s="13"/>
      <c r="J16" s="1"/>
      <c r="K16" s="1"/>
      <c r="L16" s="1"/>
    </row>
  </sheetData>
  <mergeCells count="12">
    <mergeCell ref="G7:G8"/>
    <mergeCell ref="H7:H8"/>
    <mergeCell ref="I7:K7"/>
    <mergeCell ref="A15:I15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10" t="s">
        <v>13</v>
      </c>
    </row>
    <row r="2" spans="1:2" ht="32.25" customHeight="1" x14ac:dyDescent="0.25">
      <c r="A2" s="70" t="s">
        <v>14</v>
      </c>
      <c r="B2" s="70"/>
    </row>
    <row r="3" spans="1:2" ht="33.75" customHeight="1" x14ac:dyDescent="0.25">
      <c r="A3" s="70"/>
      <c r="B3" s="70"/>
    </row>
    <row r="4" spans="1:2" ht="15.75" x14ac:dyDescent="0.25">
      <c r="A4" s="100" t="s">
        <v>0</v>
      </c>
      <c r="B4" s="100"/>
    </row>
    <row r="5" spans="1:2" ht="15.75" x14ac:dyDescent="0.25">
      <c r="A5" s="101" t="s">
        <v>1</v>
      </c>
      <c r="B5" s="25" t="s">
        <v>15</v>
      </c>
    </row>
    <row r="6" spans="1:2" ht="54.75" customHeight="1" x14ac:dyDescent="0.25">
      <c r="A6" s="102"/>
      <c r="B6" s="25" t="s">
        <v>16</v>
      </c>
    </row>
    <row r="7" spans="1:2" ht="42" customHeight="1" x14ac:dyDescent="0.25">
      <c r="A7" s="102"/>
      <c r="B7" s="25" t="s">
        <v>17</v>
      </c>
    </row>
    <row r="8" spans="1:2" ht="38.25" customHeight="1" x14ac:dyDescent="0.25">
      <c r="A8" s="103"/>
      <c r="B8" s="25" t="s">
        <v>18</v>
      </c>
    </row>
    <row r="9" spans="1:2" ht="111" customHeight="1" x14ac:dyDescent="0.25">
      <c r="A9" s="5" t="s">
        <v>19</v>
      </c>
      <c r="B9" s="5" t="s">
        <v>20</v>
      </c>
    </row>
    <row r="10" spans="1:2" ht="15.75" x14ac:dyDescent="0.25">
      <c r="A10" s="5" t="s">
        <v>21</v>
      </c>
      <c r="B10" s="5"/>
    </row>
    <row r="11" spans="1:2" ht="98.25" customHeight="1" x14ac:dyDescent="0.25">
      <c r="A11" s="5" t="s">
        <v>52</v>
      </c>
      <c r="B11" s="6" t="s">
        <v>22</v>
      </c>
    </row>
    <row r="12" spans="1:2" ht="15.75" x14ac:dyDescent="0.25">
      <c r="A12" s="7"/>
      <c r="B12" s="7"/>
    </row>
    <row r="13" spans="1:2" ht="15.75" x14ac:dyDescent="0.25">
      <c r="A13" s="11"/>
      <c r="B13" s="7"/>
    </row>
    <row r="14" spans="1:2" ht="15.75" x14ac:dyDescent="0.25">
      <c r="A14" s="69" t="s">
        <v>7</v>
      </c>
      <c r="B14" s="69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Светлана</cp:lastModifiedBy>
  <cp:lastPrinted>2026-03-25T11:26:31Z</cp:lastPrinted>
  <dcterms:created xsi:type="dcterms:W3CDTF">2011-08-15T06:57:36Z</dcterms:created>
  <dcterms:modified xsi:type="dcterms:W3CDTF">2026-03-25T11:26:34Z</dcterms:modified>
</cp:coreProperties>
</file>