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V:\Электронный магазин 2026г. - 44 ФЗ\ЭМ Тех.надзор цоколь 4 этап\"/>
    </mc:Choice>
  </mc:AlternateContent>
  <bookViews>
    <workbookView xWindow="-120" yWindow="-120" windowWidth="29040" windowHeight="15720"/>
  </bookViews>
  <sheets>
    <sheet name="НМЦК 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4" l="1"/>
  <c r="I7" i="4" s="1"/>
  <c r="J7" i="4" s="1"/>
  <c r="K7" i="4"/>
  <c r="L7" i="4" s="1"/>
  <c r="M7" i="4" s="1"/>
  <c r="G8" i="4" l="1"/>
  <c r="F8" i="4"/>
  <c r="E8" i="4"/>
  <c r="H8" i="4" l="1"/>
  <c r="M8" i="4"/>
  <c r="K8" i="4"/>
</calcChain>
</file>

<file path=xl/sharedStrings.xml><?xml version="1.0" encoding="utf-8"?>
<sst xmlns="http://schemas.openxmlformats.org/spreadsheetml/2006/main" count="23" uniqueCount="23">
  <si>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</si>
  <si>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</si>
  <si>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</si>
  <si>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</si>
  <si>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</si>
  <si>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</si>
  <si>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</si>
  <si>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</si>
  <si>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</si>
  <si>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</si>
  <si>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</si>
  <si>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</si>
  <si>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Санкт-Петербургское государственное бюджетное учреждение культуры «Музейно - досуговый комплекс «Центральный парк культуры и отдыха имени С.М. Кирова»</t>
  </si>
  <si>
    <t>Итого:</t>
  </si>
  <si>
    <t>2.</t>
  </si>
  <si>
    <t>1.</t>
  </si>
  <si>
    <t>руб.</t>
  </si>
  <si>
    <t>Составил Попович Е.Л.</t>
  </si>
  <si>
    <t xml:space="preserve">Обоснование начальной (максимальной) цены закупки  на оказание услуг по осуществлению технического надзора за выполнением работ по реставрации и ремонту здания Елагина дворца в части реставрации и ремонта цокольного этажа (4 этап) по адресу : Санкт-Петербург, Елагин остров, д. 4, лит. А для СПб ГБУК МДК ЦПКиО им. С.М. Кирова  
</t>
  </si>
  <si>
    <t xml:space="preserve">Оказание услуг по осуществлению техничекого надзора  за выполнением работ по реставрации и ремонту здания Елагина дворца в части реставрации и ремонта цокольного этажа (4 этап) по адресу: г. Санкт-Петербург, Елагин остров, д. 4, лит. А </t>
  </si>
  <si>
    <t>Участник 1</t>
  </si>
  <si>
    <t>Участник 2</t>
  </si>
  <si>
    <t>Участник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</si>
</sst>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0" x14ac:knownFonts="1">
    <font>
      <sz val="10"/>
      <name val="Arial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Arial"/>
    </font>
    <font>
      <b/>
      <sz val="10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 applyProtection="1">
      <alignment vertical="top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2" fillId="0" borderId="0" xfId="0" applyFont="1" applyFill="1"/>
    <xf numFmtId="0" fontId="13" fillId="0" borderId="0" xfId="0" applyFont="1" applyFill="1" applyAlignment="1" applyProtection="1">
      <alignment vertical="center"/>
      <protection locked="0"/>
    </xf>
    <xf numFmtId="3" fontId="0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 wrapText="1"/>
    </xf>
    <xf numFmtId="0" fontId="9" fillId="0" borderId="0" xfId="0" applyFont="1"/>
    <xf numFmtId="0" fontId="4" fillId="0" borderId="0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left" vertical="center" wrapText="1"/>
    </xf>
    <xf numFmtId="4" fontId="7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vertical="center"/>
    </xf>
    <xf numFmtId="0" fontId="18" fillId="3" borderId="1" xfId="0" applyFont="1" applyFill="1" applyBorder="1" applyAlignment="1">
      <alignment wrapText="1"/>
    </xf>
    <xf numFmtId="0" fontId="19" fillId="2" borderId="4" xfId="0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5</xdr:row>
      <xdr:rowOff>542925</xdr:rowOff>
    </xdr:from>
    <xdr:to>
      <xdr:col>8</xdr:col>
      <xdr:colOff>752475</xdr:colOff>
      <xdr:row>5</xdr:row>
      <xdr:rowOff>914400</xdr:rowOff>
    </xdr:to>
    <xdr:pic>
      <xdr:nvPicPr>
        <xdr:cNvPr id="1810" name="Picture 1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1876425"/>
          <a:ext cx="7334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1371600</xdr:rowOff>
    </xdr:to>
    <xdr:pic>
      <xdr:nvPicPr>
        <xdr:cNvPr id="1811" name="Picture 2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2266950"/>
          <a:ext cx="695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5</xdr:row>
      <xdr:rowOff>1181100</xdr:rowOff>
    </xdr:from>
    <xdr:to>
      <xdr:col>9</xdr:col>
      <xdr:colOff>552450</xdr:colOff>
      <xdr:row>5</xdr:row>
      <xdr:rowOff>1457325</xdr:rowOff>
    </xdr:to>
    <xdr:pic>
      <xdr:nvPicPr>
        <xdr:cNvPr id="1812" name="Picture 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8825" y="2514600"/>
          <a:ext cx="5048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5</xdr:row>
      <xdr:rowOff>866775</xdr:rowOff>
    </xdr:from>
    <xdr:to>
      <xdr:col>8</xdr:col>
      <xdr:colOff>723900</xdr:colOff>
      <xdr:row>5</xdr:row>
      <xdr:rowOff>1314450</xdr:rowOff>
    </xdr:to>
    <xdr:pic>
      <xdr:nvPicPr>
        <xdr:cNvPr id="1813" name="Picture 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7300" y="22002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2400300</xdr:rowOff>
    </xdr:from>
    <xdr:to>
      <xdr:col>10</xdr:col>
      <xdr:colOff>876300</xdr:colOff>
      <xdr:row>5</xdr:row>
      <xdr:rowOff>2600325</xdr:rowOff>
    </xdr:to>
    <xdr:pic>
      <xdr:nvPicPr>
        <xdr:cNvPr id="1814" name="Picture 5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3733800"/>
          <a:ext cx="600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76200</xdr:colOff>
      <xdr:row>5</xdr:row>
      <xdr:rowOff>2085975</xdr:rowOff>
    </xdr:from>
    <xdr:to>
      <xdr:col>10</xdr:col>
      <xdr:colOff>228600</xdr:colOff>
      <xdr:row>5</xdr:row>
      <xdr:rowOff>2305050</xdr:rowOff>
    </xdr:to>
    <xdr:pic>
      <xdr:nvPicPr>
        <xdr:cNvPr id="1815" name="Picture 6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34194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533400</xdr:rowOff>
    </xdr:from>
    <xdr:to>
      <xdr:col>8</xdr:col>
      <xdr:colOff>752475</xdr:colOff>
      <xdr:row>5</xdr:row>
      <xdr:rowOff>904875</xdr:rowOff>
    </xdr:to>
    <xdr:pic>
      <xdr:nvPicPr>
        <xdr:cNvPr id="1816" name="Picture 1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1866900"/>
          <a:ext cx="7334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1371600</xdr:rowOff>
    </xdr:to>
    <xdr:pic>
      <xdr:nvPicPr>
        <xdr:cNvPr id="1817" name="Picture 2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2266950"/>
          <a:ext cx="695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5</xdr:row>
      <xdr:rowOff>1181100</xdr:rowOff>
    </xdr:from>
    <xdr:to>
      <xdr:col>9</xdr:col>
      <xdr:colOff>552450</xdr:colOff>
      <xdr:row>5</xdr:row>
      <xdr:rowOff>1457325</xdr:rowOff>
    </xdr:to>
    <xdr:pic>
      <xdr:nvPicPr>
        <xdr:cNvPr id="1818" name="Picture 1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8825" y="2514600"/>
          <a:ext cx="5048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5</xdr:row>
      <xdr:rowOff>866775</xdr:rowOff>
    </xdr:from>
    <xdr:to>
      <xdr:col>8</xdr:col>
      <xdr:colOff>723900</xdr:colOff>
      <xdr:row>5</xdr:row>
      <xdr:rowOff>1314450</xdr:rowOff>
    </xdr:to>
    <xdr:pic>
      <xdr:nvPicPr>
        <xdr:cNvPr id="1819" name="Picture 2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7300" y="22002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2400300</xdr:rowOff>
    </xdr:from>
    <xdr:to>
      <xdr:col>10</xdr:col>
      <xdr:colOff>876300</xdr:colOff>
      <xdr:row>5</xdr:row>
      <xdr:rowOff>2600325</xdr:rowOff>
    </xdr:to>
    <xdr:pic>
      <xdr:nvPicPr>
        <xdr:cNvPr id="1820" name="Picture 5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3733800"/>
          <a:ext cx="600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76200</xdr:colOff>
      <xdr:row>5</xdr:row>
      <xdr:rowOff>2085975</xdr:rowOff>
    </xdr:from>
    <xdr:to>
      <xdr:col>10</xdr:col>
      <xdr:colOff>228600</xdr:colOff>
      <xdr:row>5</xdr:row>
      <xdr:rowOff>2305050</xdr:rowOff>
    </xdr:to>
    <xdr:pic>
      <xdr:nvPicPr>
        <xdr:cNvPr id="1821" name="Picture 6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34194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92480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92480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792480" y="452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3E8BEC6-89DD-41CF-87A6-F76E957AD749}"/>
            </a:ext>
          </a:extLst>
        </xdr:cNvPr>
        <xdr:cNvSpPr txBox="1"/>
      </xdr:nvSpPr>
      <xdr:spPr>
        <a:xfrm>
          <a:off x="792480" y="46152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FC4F512-F7FA-4BE6-BF52-946F049B3DE7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C4DB89D-F201-44C8-8015-F8D64C964987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6559D28-C6F6-4730-8F25-A42AD08EFAB7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3BD27D1-909C-4928-80F6-58D113F2ADE8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E1290A5D-D638-4FE1-8FF9-8786BCD17EB3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86B891C-BD9E-4D80-8820-DCDC7E563969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8E99389-E738-46AB-8083-CA4A93750BB8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55D29205-A81D-4478-907A-BE3F65FE09C2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815EB33-505E-4741-A5A6-68B624343A0F}"/>
            </a:ext>
          </a:extLst>
        </xdr:cNvPr>
        <xdr:cNvSpPr txBox="1"/>
      </xdr:nvSpPr>
      <xdr:spPr>
        <a:xfrm>
          <a:off x="792480" y="451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903AF11A-BA09-4236-A07E-66A518338D77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7A6F2C7-4BB5-4726-83F9-67925AAD3570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3E61B5E-BF1B-4969-88B4-09E27DB510C4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44AB565-6D4B-47A5-B195-4E51D6AEDF07}"/>
            </a:ext>
          </a:extLst>
        </xdr:cNvPr>
        <xdr:cNvSpPr txBox="1"/>
      </xdr:nvSpPr>
      <xdr:spPr>
        <a:xfrm>
          <a:off x="792480" y="451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5E46C09-55B2-4A31-90F3-04FAA344D575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topLeftCell="A5" zoomScale="110" zoomScaleNormal="110" workbookViewId="0">
      <selection activeCell="E6" sqref="E6:G6"/>
    </sheetView>
  </sheetViews>
  <sheetFormatPr defaultRowHeight="12.75" x14ac:dyDescent="0.2"/>
  <cols>
    <col min="1" max="1" width="5.7109375" customWidth="1"/>
    <col min="2" max="2" width="46.85546875" customWidth="1"/>
    <col min="3" max="3" width="8.7109375" customWidth="1"/>
    <col min="4" max="4" width="7.5703125" customWidth="1"/>
    <col min="5" max="5" width="15.140625" style="28" customWidth="1"/>
    <col min="6" max="7" width="14.140625" style="28" customWidth="1"/>
    <col min="8" max="8" width="13" customWidth="1"/>
    <col min="9" max="9" width="11.42578125" customWidth="1"/>
    <col min="10" max="10" width="10.42578125" customWidth="1"/>
    <col min="11" max="11" width="18" customWidth="1"/>
    <col min="12" max="12" width="15.7109375" customWidth="1"/>
    <col min="13" max="13" width="12.140625" customWidth="1"/>
  </cols>
  <sheetData>
    <row r="1" spans="1:14" ht="15.75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ht="24.75" customHeight="1" x14ac:dyDescent="0.2">
      <c r="A2" s="3"/>
      <c r="B2" s="4"/>
      <c r="C2" s="4"/>
      <c r="D2" s="4"/>
      <c r="E2" s="3"/>
      <c r="F2" s="3"/>
      <c r="G2" s="3"/>
      <c r="H2" s="4"/>
      <c r="I2" s="4"/>
    </row>
    <row r="3" spans="1:14" ht="15.75" x14ac:dyDescent="0.2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4" ht="72" customHeight="1" x14ac:dyDescent="0.2">
      <c r="A4" s="46" t="s">
        <v>18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ht="51.75" customHeight="1" x14ac:dyDescent="0.2">
      <c r="A5" s="44" t="s">
        <v>15</v>
      </c>
      <c r="B5" s="40" t="s">
        <v>0</v>
      </c>
      <c r="C5" s="40" t="s">
        <v>1</v>
      </c>
      <c r="D5" s="40" t="s">
        <v>2</v>
      </c>
      <c r="E5" s="42" t="s">
        <v>3</v>
      </c>
      <c r="F5" s="42"/>
      <c r="G5" s="42"/>
      <c r="H5" s="41" t="s">
        <v>6</v>
      </c>
      <c r="I5" s="41"/>
      <c r="J5" s="41"/>
      <c r="K5" s="42" t="s">
        <v>7</v>
      </c>
      <c r="L5" s="42"/>
      <c r="M5" s="42"/>
    </row>
    <row r="6" spans="1:14" ht="219" customHeight="1" x14ac:dyDescent="0.2">
      <c r="A6" s="45"/>
      <c r="B6" s="40"/>
      <c r="C6" s="40"/>
      <c r="D6" s="40"/>
      <c r="E6" s="33" t="s">
        <v>20</v>
      </c>
      <c r="F6" s="33" t="s">
        <v>21</v>
      </c>
      <c r="G6" s="33" t="s">
        <v>22</v>
      </c>
      <c r="H6" s="6" t="s">
        <v>4</v>
      </c>
      <c r="I6" s="6" t="s">
        <v>5</v>
      </c>
      <c r="J6" s="5" t="s">
        <v>8</v>
      </c>
      <c r="K6" s="20" t="s">
        <v>9</v>
      </c>
      <c r="L6" s="6" t="s">
        <v>10</v>
      </c>
      <c r="M6" s="6" t="s">
        <v>11</v>
      </c>
    </row>
    <row r="7" spans="1:14" ht="122.25" customHeight="1" x14ac:dyDescent="0.25">
      <c r="A7" s="22" t="s">
        <v>14</v>
      </c>
      <c r="B7" s="35" t="s">
        <v>19</v>
      </c>
      <c r="C7" s="36" t="s">
        <v>16</v>
      </c>
      <c r="D7" s="32">
        <v>1</v>
      </c>
      <c r="E7" s="34">
        <v>595500</v>
      </c>
      <c r="F7" s="38">
        <v>760000</v>
      </c>
      <c r="G7" s="34">
        <v>778698.19</v>
      </c>
      <c r="H7" s="25">
        <f>AVERAGE(E7:G7)</f>
        <v>711399.39666666661</v>
      </c>
      <c r="I7" s="31">
        <f>SQRT(((SUM((POWER(E7-H7,2)),(POWER(F7-H7,2)),(POWER(G7-H7,2)))/(COLUMNS(E7:G7)-1))))</f>
        <v>100806.2904192592</v>
      </c>
      <c r="J7" s="31">
        <f t="shared" ref="J7" si="0">I7/H7*100</f>
        <v>14.170139993314192</v>
      </c>
      <c r="K7" s="25">
        <f>((D7/3)*(SUM(E7:G7)))</f>
        <v>711399.39666666661</v>
      </c>
      <c r="L7" s="25">
        <f>ROUNDDOWN(K7/D7,2)</f>
        <v>711399.39</v>
      </c>
      <c r="M7" s="25">
        <f>L7*D7</f>
        <v>711399.39</v>
      </c>
    </row>
    <row r="8" spans="1:14" ht="40.5" customHeight="1" x14ac:dyDescent="0.2">
      <c r="A8" s="23"/>
      <c r="B8" s="30" t="s">
        <v>13</v>
      </c>
      <c r="C8" s="24"/>
      <c r="D8" s="21"/>
      <c r="E8" s="37">
        <f>E7*D7</f>
        <v>595500</v>
      </c>
      <c r="F8" s="37">
        <f>F7*D7</f>
        <v>760000</v>
      </c>
      <c r="G8" s="37">
        <f>G7*D7</f>
        <v>778698.19</v>
      </c>
      <c r="H8" s="37">
        <f>AVERAGE(E8:G8)</f>
        <v>711399.39666666661</v>
      </c>
      <c r="I8" s="37"/>
      <c r="J8" s="37"/>
      <c r="K8" s="37">
        <f>K7</f>
        <v>711399.39666666661</v>
      </c>
      <c r="L8" s="37"/>
      <c r="M8" s="37">
        <f>M7</f>
        <v>711399.39</v>
      </c>
    </row>
    <row r="9" spans="1:14" x14ac:dyDescent="0.2">
      <c r="A9" s="1"/>
      <c r="B9" s="14"/>
      <c r="C9" s="15"/>
      <c r="D9" s="16"/>
      <c r="E9" s="16"/>
      <c r="F9" s="17"/>
      <c r="G9" s="17"/>
      <c r="H9" s="15"/>
      <c r="I9" s="1"/>
      <c r="J9" s="1"/>
      <c r="K9" s="1"/>
      <c r="L9" s="2"/>
      <c r="M9" s="13"/>
    </row>
    <row r="10" spans="1:14" x14ac:dyDescent="0.2">
      <c r="A10" s="1"/>
      <c r="B10" s="1"/>
      <c r="C10" s="15"/>
      <c r="D10" s="16"/>
      <c r="E10" s="16"/>
      <c r="F10" s="17"/>
      <c r="G10" s="17"/>
      <c r="H10" s="15"/>
      <c r="I10" s="1"/>
      <c r="J10" s="1"/>
      <c r="K10" s="1"/>
      <c r="L10" s="2"/>
      <c r="M10" s="2"/>
    </row>
    <row r="11" spans="1:14" ht="14.25" x14ac:dyDescent="0.2">
      <c r="A11" s="1"/>
      <c r="B11" s="19"/>
      <c r="C11" s="15"/>
      <c r="D11" s="16"/>
      <c r="E11" s="16"/>
      <c r="F11" s="17"/>
      <c r="G11" s="17"/>
      <c r="H11" s="15"/>
      <c r="I11" s="1"/>
      <c r="J11" s="1"/>
      <c r="K11" s="1"/>
      <c r="L11" s="2"/>
      <c r="M11" s="2"/>
    </row>
    <row r="12" spans="1:14" ht="15.75" x14ac:dyDescent="0.2">
      <c r="A12" s="8"/>
      <c r="C12" s="8"/>
      <c r="D12" s="8"/>
      <c r="E12" s="26"/>
      <c r="F12" s="26"/>
      <c r="G12" s="26"/>
      <c r="H12" s="7"/>
      <c r="I12" s="7"/>
    </row>
    <row r="13" spans="1:14" ht="15.75" x14ac:dyDescent="0.25">
      <c r="A13" s="9"/>
      <c r="B13" s="18" t="s">
        <v>17</v>
      </c>
      <c r="C13" s="10"/>
      <c r="D13" s="11"/>
      <c r="E13" s="27"/>
      <c r="F13" s="29"/>
      <c r="G13" s="29"/>
      <c r="H13" s="12"/>
      <c r="I13" s="12"/>
    </row>
  </sheetData>
  <mergeCells count="10">
    <mergeCell ref="A1:M1"/>
    <mergeCell ref="D5:D6"/>
    <mergeCell ref="B5:B6"/>
    <mergeCell ref="H5:J5"/>
    <mergeCell ref="C5:C6"/>
    <mergeCell ref="E5:G5"/>
    <mergeCell ref="A3:M3"/>
    <mergeCell ref="K5:M5"/>
    <mergeCell ref="A5:A6"/>
    <mergeCell ref="A4:N4"/>
  </mergeCells>
  <phoneticPr fontId="14" type="noConversion"/>
  <pageMargins left="0.23622047244094491" right="0.11811023622047245" top="0.15748031496062992" bottom="0.15748031496062992" header="0.15748031496062992" footer="0.31496062992125984"/>
  <pageSetup paperSize="9" scale="76" fitToHeight="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Ольга Андреевна Глибчук</cp:lastModifiedBy>
  <cp:lastPrinted>2025-11-17T08:47:51Z</cp:lastPrinted>
  <dcterms:created xsi:type="dcterms:W3CDTF">1996-10-08T23:32:33Z</dcterms:created>
  <dcterms:modified xsi:type="dcterms:W3CDTF">2026-05-06T06:53:40Z</dcterms:modified>
</cp:coreProperties>
</file>