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ract\Documents\2026\лагерь\филармония\"/>
    </mc:Choice>
  </mc:AlternateContent>
  <bookViews>
    <workbookView xWindow="0" yWindow="0" windowWidth="23040" windowHeight="8688"/>
  </bookViews>
  <sheets>
    <sheet name="Лист1" sheetId="1" r:id="rId1"/>
    <sheet name="Лист3" sheetId="3" r:id="rId2"/>
  </sheets>
  <definedNames>
    <definedName name="_xlnm._FilterDatabase" localSheetId="0" hidden="1">Лист1!$A$9:$K$9</definedName>
    <definedName name="_xlnm.Print_Area" localSheetId="0">Лист1!$A$1:$O$19</definedName>
  </definedNames>
  <calcPr calcId="15251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1" i="1" l="1"/>
  <c r="L12" i="1"/>
  <c r="L10" i="1"/>
  <c r="L13" i="1" s="1"/>
  <c r="E13" i="1" l="1"/>
  <c r="D13" i="1"/>
  <c r="G10" i="1" l="1"/>
  <c r="K10" i="1" s="1"/>
  <c r="F13" i="1"/>
  <c r="H10" i="1"/>
  <c r="G11" i="1"/>
  <c r="K11" i="1" s="1"/>
  <c r="H11" i="1"/>
  <c r="G12" i="1"/>
  <c r="K12" i="1" s="1"/>
  <c r="H12" i="1"/>
  <c r="K13" i="1" l="1"/>
  <c r="I11" i="1"/>
  <c r="I12" i="1"/>
  <c r="I10" i="1"/>
</calcChain>
</file>

<file path=xl/sharedStrings.xml><?xml version="1.0" encoding="utf-8"?>
<sst xmlns="http://schemas.openxmlformats.org/spreadsheetml/2006/main" count="43" uniqueCount="40">
  <si>
    <t>(должность)</t>
  </si>
  <si>
    <t>(подпись/расшифровка подписи)</t>
  </si>
  <si>
    <t>Работник контрактной службы/контрактный управляющий: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</si>
  <si>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</si>
  <si>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</si>
  <si>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</si>
  <si>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</si>
  <si>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</si>
  <si>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>ИТОГО:</t>
  </si>
  <si>
    <t>кол-во</t>
  </si>
  <si>
    <t>Общая стоимость</t>
  </si>
  <si>
    <t>Ед. изм.</t>
  </si>
  <si>
    <t>Обоснования начальной (максимальной) цены закупки</t>
  </si>
  <si>
    <t>(указывается предмет закупки)</t>
  </si>
  <si>
    <r>
      <t xml:space="preserve">Используемый метод определения начальной максимальной цены: </t>
    </r>
    <r>
      <rPr>
        <b/>
        <sz val="8"/>
        <color theme="1"/>
        <rFont val="Times New Roman"/>
        <family val="1"/>
        <charset val="204"/>
      </rPr>
      <t>сопоставимых рыночных цен (анализа рынка)</t>
    </r>
  </si>
  <si>
    <t>Наименование</t>
  </si>
  <si>
    <t>Флаг России (для флагштока)</t>
  </si>
  <si>
    <t>Флагшток уличный</t>
  </si>
  <si>
    <t>Настольный флагшток с одним флагом</t>
  </si>
  <si>
    <t>Протокольный флаг Российской Федерации</t>
  </si>
  <si>
    <t>Герб Российской Федерации (большой)</t>
  </si>
  <si>
    <t>Герб Российской Федерации (малый)</t>
  </si>
  <si>
    <t>Итого: 76 145 рублей 00 копеек (Семьдесят шесть тысяч сто сорок пять рублей 00 копеек), в т.ч. НДС 20 % - 12 690 рублей 83 копеек.</t>
  </si>
  <si>
    <t>ЗАКАЗЧИК:</t>
  </si>
  <si>
    <t>ГБОУ школа № 453</t>
  </si>
  <si>
    <t>Выборгского района Санкт-Петербурга имени Сергея Жукова</t>
  </si>
  <si>
    <t>Директор</t>
  </si>
  <si>
    <t>______________________ / И.Н.Зданович /</t>
  </si>
  <si>
    <t>Подписано ЭЦП</t>
  </si>
  <si>
    <r>
      <t>Цена предложенная участником № 1, руб. ц</t>
    </r>
    <r>
      <rPr>
        <b/>
        <sz val="8"/>
        <color theme="1"/>
        <rFont val="Calibri"/>
        <family val="2"/>
        <charset val="204"/>
      </rPr>
      <t xml:space="preserve">₁, </t>
    </r>
  </si>
  <si>
    <r>
      <t>Цена предложенная участником №2, руб. ц</t>
    </r>
    <r>
      <rPr>
        <b/>
        <sz val="8"/>
        <color theme="1"/>
        <rFont val="Calibri"/>
        <family val="2"/>
        <charset val="204"/>
      </rPr>
      <t xml:space="preserve">₁, </t>
    </r>
  </si>
  <si>
    <r>
      <t>Цена предложенная участником № 3, руб. ц</t>
    </r>
    <r>
      <rPr>
        <b/>
        <sz val="8"/>
        <color theme="1"/>
        <rFont val="Calibri"/>
        <family val="2"/>
        <charset val="204"/>
      </rPr>
      <t xml:space="preserve">₁, </t>
    </r>
  </si>
  <si>
    <t>Н.В.Сокол</t>
  </si>
  <si>
    <t>усл.ед</t>
  </si>
  <si>
    <t xml:space="preserve">О. Генри «Вождь краснокожих» </t>
  </si>
  <si>
    <t>Сказки Пушкина (кукольно-драматический спектакль)</t>
  </si>
  <si>
    <t>Чуковский всем! Доктор Айболит и Муха-Цокотуха Веселый музыкальный спектакль</t>
  </si>
  <si>
    <t>Принятая стоимость</t>
  </si>
  <si>
    <t>За НМЦК принята минимальная цена коммерческого предложения №1</t>
  </si>
  <si>
    <t>Оказание услуг по организации и проведению культурно-познавательной программы в городском оздоровительном лагере в ГБОУ Лицей № 101 Выборгского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</si>
</sst>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#,##0.00;[Red]#,##0.00"/>
  </numFmts>
  <fonts count="2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8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8"/>
      <color theme="1"/>
      <name val="Calibri"/>
      <family val="2"/>
      <charset val="204"/>
    </font>
    <font>
      <b/>
      <sz val="8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rgb="FF000000"/>
      <name val="Helvetica"/>
    </font>
    <font>
      <sz val="11"/>
      <color rgb="FF000000"/>
      <name val="Times-Roman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9" fontId="1" fillId="0" borderId="0" applyFont="0" applyFill="0" applyBorder="0" applyAlignment="0" applyProtection="0"/>
    <xf numFmtId="0" fontId="3" fillId="0" borderId="0"/>
    <xf numFmtId="0" fontId="4" fillId="0" borderId="0"/>
    <xf numFmtId="0" fontId="5" fillId="0" borderId="0"/>
    <xf numFmtId="0" fontId="5" fillId="0" borderId="0"/>
    <xf numFmtId="164" fontId="6" fillId="0" borderId="0" applyFont="0" applyFill="0" applyBorder="0" applyAlignment="0" applyProtection="0"/>
    <xf numFmtId="0" fontId="6" fillId="0" borderId="0"/>
    <xf numFmtId="9" fontId="7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8" fillId="2" borderId="0">
      <alignment horizontal="right" vertical="center"/>
    </xf>
    <xf numFmtId="0" fontId="9" fillId="2" borderId="0">
      <alignment horizontal="left" vertical="center"/>
    </xf>
    <xf numFmtId="0" fontId="10" fillId="0" borderId="0"/>
    <xf numFmtId="9" fontId="10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11" fillId="0" borderId="0" xfId="0" applyFont="1"/>
    <xf numFmtId="2" fontId="12" fillId="0" borderId="0" xfId="0" applyNumberFormat="1" applyFont="1" applyAlignment="1">
      <alignment horizontal="justify" vertical="center"/>
    </xf>
    <xf numFmtId="2" fontId="11" fillId="0" borderId="0" xfId="0" applyNumberFormat="1" applyFont="1"/>
    <xf numFmtId="2" fontId="13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2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center" vertical="top" wrapText="1"/>
    </xf>
    <xf numFmtId="9" fontId="13" fillId="0" borderId="1" xfId="1" applyFont="1" applyBorder="1" applyAlignment="1">
      <alignment horizontal="center" vertical="top" wrapText="1"/>
    </xf>
    <xf numFmtId="165" fontId="13" fillId="0" borderId="1" xfId="0" applyNumberFormat="1" applyFont="1" applyBorder="1"/>
    <xf numFmtId="9" fontId="13" fillId="0" borderId="1" xfId="1" applyFont="1" applyFill="1" applyBorder="1"/>
    <xf numFmtId="4" fontId="15" fillId="0" borderId="1" xfId="0" applyNumberFormat="1" applyFont="1" applyBorder="1" applyAlignment="1">
      <alignment horizontal="center"/>
    </xf>
    <xf numFmtId="2" fontId="12" fillId="0" borderId="0" xfId="0" applyNumberFormat="1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/>
    <xf numFmtId="0" fontId="11" fillId="0" borderId="0" xfId="0" applyFont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6" fillId="0" borderId="6" xfId="0" applyFont="1" applyBorder="1" applyAlignment="1">
      <alignment vertical="center" wrapText="1"/>
    </xf>
    <xf numFmtId="2" fontId="13" fillId="0" borderId="3" xfId="0" applyNumberFormat="1" applyFont="1" applyBorder="1"/>
    <xf numFmtId="2" fontId="13" fillId="0" borderId="4" xfId="0" applyNumberFormat="1" applyFont="1" applyBorder="1"/>
    <xf numFmtId="0" fontId="12" fillId="0" borderId="14" xfId="0" applyFont="1" applyBorder="1" applyAlignment="1">
      <alignment vertical="center" wrapText="1"/>
    </xf>
    <xf numFmtId="2" fontId="13" fillId="0" borderId="1" xfId="0" applyNumberFormat="1" applyFont="1" applyBorder="1" applyAlignment="1">
      <alignment horizontal="center" vertical="center" wrapText="1" shrinkToFit="1"/>
    </xf>
    <xf numFmtId="1" fontId="12" fillId="0" borderId="1" xfId="0" applyNumberFormat="1" applyFont="1" applyBorder="1" applyAlignment="1">
      <alignment horizontal="center" vertical="top" wrapText="1" shrinkToFit="1"/>
    </xf>
    <xf numFmtId="2" fontId="13" fillId="0" borderId="1" xfId="0" applyNumberFormat="1" applyFont="1" applyBorder="1" applyAlignment="1">
      <alignment horizontal="center"/>
    </xf>
    <xf numFmtId="2" fontId="12" fillId="0" borderId="1" xfId="0" applyNumberFormat="1" applyFont="1" applyBorder="1" applyAlignment="1">
      <alignment horizontal="center" vertical="center" wrapText="1" shrinkToFit="1"/>
    </xf>
    <xf numFmtId="2" fontId="12" fillId="0" borderId="1" xfId="0" applyNumberFormat="1" applyFont="1" applyBorder="1" applyAlignment="1">
      <alignment horizontal="center" vertical="center" wrapText="1"/>
    </xf>
    <xf numFmtId="2" fontId="12" fillId="0" borderId="1" xfId="1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 shrinkToFit="1"/>
    </xf>
    <xf numFmtId="4" fontId="12" fillId="0" borderId="1" xfId="0" applyNumberFormat="1" applyFont="1" applyBorder="1" applyAlignment="1">
      <alignment horizontal="center" vertical="center" wrapText="1" shrinkToFit="1"/>
    </xf>
    <xf numFmtId="0" fontId="12" fillId="0" borderId="1" xfId="0" applyNumberFormat="1" applyFont="1" applyBorder="1" applyAlignment="1">
      <alignment horizontal="center" vertical="center" wrapText="1" shrinkToFit="1"/>
    </xf>
    <xf numFmtId="0" fontId="19" fillId="0" borderId="1" xfId="0" applyNumberFormat="1" applyFont="1" applyBorder="1" applyAlignment="1">
      <alignment vertical="center" wrapText="1"/>
    </xf>
    <xf numFmtId="0" fontId="18" fillId="0" borderId="1" xfId="0" applyNumberFormat="1" applyFont="1" applyBorder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6" fillId="0" borderId="0" xfId="0" applyFont="1" applyAlignment="1">
      <alignment horizontal="justify" vertical="center" wrapText="1"/>
    </xf>
    <xf numFmtId="0" fontId="16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6" fillId="0" borderId="8" xfId="0" applyFont="1" applyBorder="1" applyAlignment="1">
      <alignment vertical="center" wrapText="1"/>
    </xf>
    <xf numFmtId="0" fontId="16" fillId="0" borderId="7" xfId="0" applyFont="1" applyBorder="1" applyAlignment="1">
      <alignment vertical="center" wrapText="1"/>
    </xf>
    <xf numFmtId="0" fontId="16" fillId="0" borderId="10" xfId="0" applyFont="1" applyBorder="1" applyAlignment="1">
      <alignment vertical="center"/>
    </xf>
    <xf numFmtId="0" fontId="16" fillId="0" borderId="11" xfId="0" applyFont="1" applyBorder="1" applyAlignment="1">
      <alignment vertical="center"/>
    </xf>
    <xf numFmtId="0" fontId="16" fillId="0" borderId="12" xfId="0" applyFont="1" applyBorder="1" applyAlignment="1">
      <alignment vertical="center"/>
    </xf>
    <xf numFmtId="0" fontId="17" fillId="0" borderId="13" xfId="0" applyFont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16" fillId="0" borderId="13" xfId="0" applyFont="1" applyBorder="1" applyAlignment="1">
      <alignment vertical="center" wrapText="1"/>
    </xf>
    <xf numFmtId="0" fontId="16" fillId="0" borderId="9" xfId="0" applyFont="1" applyBorder="1" applyAlignment="1">
      <alignment vertical="center" wrapText="1"/>
    </xf>
    <xf numFmtId="0" fontId="20" fillId="0" borderId="5" xfId="0" applyFont="1" applyBorder="1" applyAlignment="1">
      <alignment vertical="center" wrapText="1"/>
    </xf>
    <xf numFmtId="0" fontId="20" fillId="0" borderId="6" xfId="0" applyFont="1" applyBorder="1" applyAlignment="1">
      <alignment vertical="center" wrapText="1"/>
    </xf>
    <xf numFmtId="0" fontId="13" fillId="0" borderId="2" xfId="0" applyFont="1" applyBorder="1" applyAlignment="1">
      <alignment horizontal="center" vertical="center"/>
    </xf>
    <xf numFmtId="4" fontId="15" fillId="0" borderId="0" xfId="0" applyNumberFormat="1" applyFont="1" applyBorder="1" applyAlignment="1">
      <alignment horizontal="center"/>
    </xf>
    <xf numFmtId="0" fontId="13" fillId="0" borderId="2" xfId="0" applyFont="1" applyBorder="1" applyAlignment="1">
      <alignment horizontal="left" vertical="center"/>
    </xf>
  </cellXfs>
  <cellStyles count="14">
    <cellStyle name="S20" xfId="10"/>
    <cellStyle name="S23" xfId="11"/>
    <cellStyle name="Обычный" xfId="0" builtinId="0"/>
    <cellStyle name="Обычный 2" xfId="2"/>
    <cellStyle name="Обычный 2 2" xfId="4"/>
    <cellStyle name="Обычный 3" xfId="5"/>
    <cellStyle name="Обычный 3 2" xfId="7"/>
    <cellStyle name="Обычный 4" xfId="3"/>
    <cellStyle name="Обычный 5" xfId="12"/>
    <cellStyle name="Процентный" xfId="1" builtinId="5"/>
    <cellStyle name="Процентный 2" xfId="8"/>
    <cellStyle name="Процентный 3" xfId="9"/>
    <cellStyle name="Процентный 4" xfId="13"/>
    <cellStyle name="Финансовый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85725</xdr:colOff>
      <xdr:row>8</xdr:row>
      <xdr:rowOff>540544</xdr:rowOff>
    </xdr:from>
    <xdr:to>
      <xdr:col>8</xdr:col>
      <xdr:colOff>962025</xdr:colOff>
      <xdr:row>8</xdr:row>
      <xdr:rowOff>1034415</xdr:rowOff>
    </xdr:to>
    <xdr:pic>
      <xdr:nvPicPr>
        <xdr:cNvPr id="31" name="Рисунок 30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2045494"/>
          <a:ext cx="876300" cy="51673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558164</xdr:colOff>
      <xdr:row>8</xdr:row>
      <xdr:rowOff>685800</xdr:rowOff>
    </xdr:from>
    <xdr:to>
      <xdr:col>7</xdr:col>
      <xdr:colOff>1123950</xdr:colOff>
      <xdr:row>8</xdr:row>
      <xdr:rowOff>1039079</xdr:rowOff>
    </xdr:to>
    <xdr:pic>
      <xdr:nvPicPr>
        <xdr:cNvPr id="35" name="Рисунок 3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73064" y="2190750"/>
          <a:ext cx="1137286" cy="5181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1"/>
  <sheetViews>
    <sheetView tabSelected="1" view="pageBreakPreview" topLeftCell="A3" zoomScale="145" zoomScaleNormal="100" zoomScaleSheetLayoutView="145" workbookViewId="0">
      <selection activeCell="K9" sqref="K9"/>
    </sheetView>
  </sheetViews>
  <sheetFormatPr defaultRowHeight="14.4"/>
  <cols>
    <col min="1" max="1" width="5.33203125" style="3" customWidth="1"/>
    <col min="2" max="2" width="22.88671875" style="3" customWidth="1"/>
    <col min="3" max="3" width="6.6640625" style="3" customWidth="1"/>
    <col min="4" max="4" width="12.44140625" style="5" customWidth="1"/>
    <col min="5" max="5" width="13.44140625" style="5" customWidth="1"/>
    <col min="6" max="6" width="13" style="5" customWidth="1"/>
    <col min="7" max="7" width="8.5546875" style="3" customWidth="1"/>
    <col min="8" max="8" width="17.6640625" style="3" customWidth="1"/>
    <col min="9" max="9" width="14.6640625" style="3" customWidth="1"/>
    <col min="10" max="10" width="10" style="3" bestFit="1" customWidth="1"/>
    <col min="11" max="12" width="9.109375" style="5" customWidth="1"/>
  </cols>
  <sheetData>
    <row r="1" spans="1:12">
      <c r="D1" s="4"/>
      <c r="E1" s="4"/>
      <c r="F1" s="4"/>
    </row>
    <row r="2" spans="1:12">
      <c r="A2" s="40" t="s">
        <v>12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/>
    </row>
    <row r="3" spans="1:12">
      <c r="D3" s="6"/>
      <c r="E3" s="6"/>
      <c r="F3" s="6"/>
      <c r="G3" s="7"/>
      <c r="H3" s="7"/>
      <c r="I3" s="7"/>
      <c r="J3" s="7"/>
    </row>
    <row r="4" spans="1:12" ht="47.25" customHeight="1">
      <c r="A4" s="43" t="s">
        <v>39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/>
    </row>
    <row r="5" spans="1:12">
      <c r="A5" s="41" t="s">
        <v>13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/>
    </row>
    <row r="6" spans="1:12">
      <c r="D6" s="8"/>
      <c r="E6" s="8"/>
      <c r="F6" s="8"/>
      <c r="G6" s="9"/>
      <c r="H6" s="9"/>
      <c r="I6" s="9"/>
      <c r="J6" s="10"/>
    </row>
    <row r="7" spans="1:12" s="1" customFormat="1" ht="14.4" customHeight="1">
      <c r="A7" s="43" t="s">
        <v>14</v>
      </c>
      <c r="B7" s="43"/>
      <c r="C7" s="43"/>
      <c r="D7" s="43"/>
      <c r="E7" s="43"/>
      <c r="F7" s="43"/>
      <c r="G7" s="43"/>
      <c r="H7" s="43"/>
      <c r="I7" s="43"/>
      <c r="J7" s="43"/>
      <c r="K7" s="43"/>
    </row>
    <row r="8" spans="1:12">
      <c r="A8" s="26" t="s">
        <v>6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</row>
    <row r="9" spans="1:12" s="2" customFormat="1" ht="82.2" thickBot="1">
      <c r="A9" s="11" t="s">
        <v>5</v>
      </c>
      <c r="B9" s="12" t="s">
        <v>15</v>
      </c>
      <c r="C9" s="12" t="s">
        <v>11</v>
      </c>
      <c r="D9" s="29" t="s">
        <v>29</v>
      </c>
      <c r="E9" s="29" t="s">
        <v>30</v>
      </c>
      <c r="F9" s="29" t="s">
        <v>31</v>
      </c>
      <c r="G9" s="12" t="s">
        <v>7</v>
      </c>
      <c r="H9" s="13" t="s">
        <v>4</v>
      </c>
      <c r="I9" s="14" t="s">
        <v>3</v>
      </c>
      <c r="J9" s="12" t="s">
        <v>9</v>
      </c>
      <c r="K9" s="29" t="s">
        <v>10</v>
      </c>
      <c r="L9" s="29" t="s">
        <v>37</v>
      </c>
    </row>
    <row r="10" spans="1:12" s="2" customFormat="1" ht="27" thickBot="1">
      <c r="A10" s="11">
        <v>1</v>
      </c>
      <c r="B10" s="56" t="s">
        <v>34</v>
      </c>
      <c r="C10" s="12" t="s">
        <v>33</v>
      </c>
      <c r="D10" s="36">
        <v>35000</v>
      </c>
      <c r="E10" s="38">
        <v>40000</v>
      </c>
      <c r="F10" s="39">
        <v>48000</v>
      </c>
      <c r="G10" s="35">
        <f>(D10+E10+F10)/3</f>
        <v>41000</v>
      </c>
      <c r="H10" s="35">
        <f t="shared" ref="H10:H12" si="0">STDEV(D10:F10)</f>
        <v>6557.4385243019997</v>
      </c>
      <c r="I10" s="34">
        <f t="shared" ref="I10:I12" si="1">H10/G10</f>
        <v>0.16</v>
      </c>
      <c r="J10" s="32">
        <v>1</v>
      </c>
      <c r="K10" s="32">
        <f t="shared" ref="K10:K12" si="2">J10*G10</f>
        <v>41000</v>
      </c>
      <c r="L10" s="32">
        <f>D10*J10</f>
        <v>35000</v>
      </c>
    </row>
    <row r="11" spans="1:12" s="2" customFormat="1" ht="27" thickBot="1">
      <c r="A11" s="11">
        <v>2</v>
      </c>
      <c r="B11" s="57" t="s">
        <v>35</v>
      </c>
      <c r="C11" s="12" t="s">
        <v>33</v>
      </c>
      <c r="D11" s="37">
        <v>25000</v>
      </c>
      <c r="E11" s="38">
        <v>35000</v>
      </c>
      <c r="F11" s="39">
        <v>30000</v>
      </c>
      <c r="G11" s="32">
        <f t="shared" ref="G11:G12" si="3">(D11+E11+F11)/3</f>
        <v>30000</v>
      </c>
      <c r="H11" s="33">
        <f t="shared" si="0"/>
        <v>5000</v>
      </c>
      <c r="I11" s="34">
        <f t="shared" si="1"/>
        <v>0.17</v>
      </c>
      <c r="J11" s="32">
        <v>1</v>
      </c>
      <c r="K11" s="32">
        <f>J11*G11</f>
        <v>30000</v>
      </c>
      <c r="L11" s="32">
        <f t="shared" ref="L11:L12" si="4">D11*J11</f>
        <v>25000</v>
      </c>
    </row>
    <row r="12" spans="1:12" s="2" customFormat="1" ht="53.4" thickBot="1">
      <c r="A12" s="11">
        <v>3</v>
      </c>
      <c r="B12" s="57" t="s">
        <v>36</v>
      </c>
      <c r="C12" s="12" t="s">
        <v>33</v>
      </c>
      <c r="D12" s="37">
        <v>35000</v>
      </c>
      <c r="E12" s="38">
        <v>40000</v>
      </c>
      <c r="F12" s="39">
        <v>40000</v>
      </c>
      <c r="G12" s="32">
        <f t="shared" si="3"/>
        <v>38333.33</v>
      </c>
      <c r="H12" s="33">
        <f t="shared" si="0"/>
        <v>2886.75</v>
      </c>
      <c r="I12" s="34">
        <f t="shared" si="1"/>
        <v>0.08</v>
      </c>
      <c r="J12" s="32">
        <v>1</v>
      </c>
      <c r="K12" s="32">
        <f t="shared" si="2"/>
        <v>38333.33</v>
      </c>
      <c r="L12" s="32">
        <f t="shared" si="4"/>
        <v>35000</v>
      </c>
    </row>
    <row r="13" spans="1:12" s="2" customFormat="1">
      <c r="A13" s="11"/>
      <c r="B13" s="11" t="s">
        <v>8</v>
      </c>
      <c r="C13" s="11"/>
      <c r="D13" s="31">
        <f>SUMPRODUCT(D10:D12,J10:J12)</f>
        <v>95000</v>
      </c>
      <c r="E13" s="31">
        <f>SUMPRODUCT(E10:E12,J10:J12)</f>
        <v>115000</v>
      </c>
      <c r="F13" s="31">
        <f>SUMPRODUCT(F10:F12,J10:J12)</f>
        <v>118000</v>
      </c>
      <c r="G13" s="15"/>
      <c r="H13" s="15"/>
      <c r="I13" s="16"/>
      <c r="J13" s="30">
        <v>1</v>
      </c>
      <c r="K13" s="17">
        <f>SUM(K10:K12)</f>
        <v>109333.33</v>
      </c>
      <c r="L13" s="17">
        <f>SUM(L10:L12)</f>
        <v>95000</v>
      </c>
    </row>
    <row r="14" spans="1:12" s="2" customFormat="1">
      <c r="A14" s="58"/>
      <c r="B14" s="60" t="s">
        <v>38</v>
      </c>
      <c r="C14" s="60"/>
      <c r="D14" s="60"/>
      <c r="E14" s="60"/>
      <c r="F14" s="60"/>
      <c r="G14" s="60"/>
      <c r="H14" s="60"/>
      <c r="I14" s="60"/>
      <c r="J14" s="60"/>
      <c r="K14" s="60"/>
      <c r="L14" s="59"/>
    </row>
    <row r="15" spans="1:12" s="2" customFormat="1" ht="14.4" customHeight="1">
      <c r="A15" s="42" t="s">
        <v>2</v>
      </c>
      <c r="B15" s="42"/>
      <c r="C15" s="42"/>
      <c r="D15" s="42"/>
      <c r="E15" s="42"/>
      <c r="F15" s="42"/>
      <c r="G15" s="28" t="s">
        <v>32</v>
      </c>
      <c r="H15" s="28"/>
      <c r="I15" s="28"/>
      <c r="J15" s="3"/>
      <c r="K15" s="5"/>
      <c r="L15" s="5"/>
    </row>
    <row r="16" spans="1:12" s="2" customFormat="1">
      <c r="A16" s="3"/>
      <c r="B16" s="3"/>
      <c r="C16" s="3"/>
      <c r="D16" s="18"/>
      <c r="E16" s="18"/>
      <c r="F16" s="18"/>
      <c r="G16" s="19" t="s">
        <v>0</v>
      </c>
      <c r="H16" s="20" t="s">
        <v>1</v>
      </c>
      <c r="I16" s="20"/>
      <c r="J16" s="3"/>
      <c r="K16" s="5"/>
      <c r="L16" s="5"/>
    </row>
    <row r="17" spans="1:12" s="2" customFormat="1">
      <c r="A17" s="3"/>
      <c r="B17" s="3"/>
      <c r="C17" s="3"/>
      <c r="D17" s="18"/>
      <c r="E17" s="18"/>
      <c r="F17" s="18"/>
      <c r="G17" s="3"/>
      <c r="H17" s="3"/>
      <c r="I17" s="3"/>
      <c r="J17" s="3"/>
      <c r="K17" s="5"/>
      <c r="L17" s="5"/>
    </row>
    <row r="18" spans="1:12" s="2" customFormat="1">
      <c r="A18" s="3"/>
      <c r="B18" s="3"/>
      <c r="C18" s="3"/>
      <c r="D18" s="18"/>
      <c r="E18" s="18"/>
      <c r="F18" s="18"/>
      <c r="G18" s="21"/>
      <c r="H18" s="3"/>
      <c r="I18" s="3"/>
      <c r="J18" s="3"/>
      <c r="K18" s="5"/>
      <c r="L18" s="5"/>
    </row>
    <row r="19" spans="1:12" s="2" customFormat="1">
      <c r="A19" s="3"/>
      <c r="B19" s="3"/>
      <c r="C19" s="3"/>
      <c r="D19" s="5"/>
      <c r="E19" s="5"/>
      <c r="F19" s="5"/>
      <c r="G19" s="3"/>
      <c r="H19" s="3"/>
      <c r="I19" s="3"/>
      <c r="J19" s="3"/>
      <c r="K19" s="5"/>
      <c r="L19" s="5"/>
    </row>
    <row r="20" spans="1:12" s="2" customFormat="1">
      <c r="A20" s="3"/>
      <c r="B20" s="3"/>
      <c r="C20" s="3"/>
      <c r="D20" s="5"/>
      <c r="E20" s="5"/>
      <c r="F20" s="5"/>
      <c r="G20" s="3"/>
      <c r="H20" s="3"/>
      <c r="I20" s="3"/>
      <c r="J20" s="3"/>
      <c r="K20" s="5"/>
      <c r="L20" s="5"/>
    </row>
    <row r="21" spans="1:12" s="2" customFormat="1">
      <c r="A21" s="3"/>
      <c r="B21" s="3"/>
      <c r="C21" s="3"/>
      <c r="D21" s="5"/>
      <c r="E21" s="5"/>
      <c r="F21" s="5"/>
      <c r="G21" s="3"/>
      <c r="H21" s="3"/>
      <c r="I21" s="3"/>
      <c r="J21" s="3"/>
      <c r="K21" s="5"/>
      <c r="L21" s="5"/>
    </row>
  </sheetData>
  <mergeCells count="6">
    <mergeCell ref="A2:K2"/>
    <mergeCell ref="A5:K5"/>
    <mergeCell ref="A15:F15"/>
    <mergeCell ref="A4:K4"/>
    <mergeCell ref="A7:K7"/>
    <mergeCell ref="B14:K14"/>
  </mergeCells>
  <pageMargins left="0.7" right="0.7" top="0.75" bottom="0.75" header="0.3" footer="0.3"/>
  <pageSetup paperSize="9" scale="7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opLeftCell="A4" workbookViewId="0">
      <selection activeCell="E4" sqref="E4:E10"/>
    </sheetView>
  </sheetViews>
  <sheetFormatPr defaultRowHeight="14.4"/>
  <sheetData>
    <row r="1" spans="1:4" ht="16.2" thickBot="1">
      <c r="A1" s="22" t="s">
        <v>15</v>
      </c>
      <c r="B1" s="55"/>
      <c r="C1" s="45"/>
      <c r="D1" s="24"/>
    </row>
    <row r="2" spans="1:4" ht="78.599999999999994" thickBot="1">
      <c r="A2" s="25" t="s">
        <v>16</v>
      </c>
      <c r="B2" s="55"/>
      <c r="C2" s="45"/>
      <c r="D2" s="24"/>
    </row>
    <row r="3" spans="1:4" ht="63" thickBot="1">
      <c r="A3" s="25" t="s">
        <v>17</v>
      </c>
      <c r="B3" s="55"/>
      <c r="C3" s="45"/>
      <c r="D3" s="24"/>
    </row>
    <row r="4" spans="1:4" ht="94.2" thickBot="1">
      <c r="A4" s="25" t="s">
        <v>18</v>
      </c>
      <c r="B4" s="55"/>
      <c r="C4" s="45"/>
      <c r="D4" s="24"/>
    </row>
    <row r="5" spans="1:4" ht="109.8" thickBot="1">
      <c r="A5" s="25" t="s">
        <v>19</v>
      </c>
      <c r="B5" s="55"/>
      <c r="C5" s="45"/>
      <c r="D5" s="24"/>
    </row>
    <row r="6" spans="1:4" ht="109.8" thickBot="1">
      <c r="A6" s="25" t="s">
        <v>20</v>
      </c>
      <c r="B6" s="55"/>
      <c r="C6" s="45"/>
      <c r="D6" s="24"/>
    </row>
    <row r="7" spans="1:4" ht="94.2" thickBot="1">
      <c r="A7" s="25" t="s">
        <v>21</v>
      </c>
      <c r="B7" s="47"/>
      <c r="C7" s="48"/>
      <c r="D7" s="24"/>
    </row>
    <row r="8" spans="1:4" ht="16.2" thickBot="1">
      <c r="A8" s="49" t="s">
        <v>22</v>
      </c>
      <c r="B8" s="50"/>
      <c r="C8" s="51"/>
      <c r="D8" s="24"/>
    </row>
    <row r="9" spans="1:4" ht="15.6">
      <c r="A9" s="52"/>
      <c r="B9" s="52"/>
      <c r="C9" s="54"/>
      <c r="D9" s="45"/>
    </row>
    <row r="10" spans="1:4" ht="15.6">
      <c r="A10" s="53"/>
      <c r="B10" s="53"/>
      <c r="C10" s="45"/>
      <c r="D10" s="45"/>
    </row>
    <row r="11" spans="1:4" ht="15.6" customHeight="1">
      <c r="A11" s="53" t="s">
        <v>23</v>
      </c>
      <c r="B11" s="53"/>
      <c r="C11" s="45"/>
      <c r="D11" s="45"/>
    </row>
    <row r="12" spans="1:4" ht="31.2" customHeight="1">
      <c r="A12" s="44" t="s">
        <v>24</v>
      </c>
      <c r="B12" s="44"/>
      <c r="C12" s="45"/>
      <c r="D12" s="46"/>
    </row>
    <row r="13" spans="1:4" ht="78" customHeight="1">
      <c r="A13" s="44" t="s">
        <v>25</v>
      </c>
      <c r="B13" s="44"/>
      <c r="C13" s="45"/>
      <c r="D13" s="46"/>
    </row>
    <row r="14" spans="1:4" ht="15.6" customHeight="1">
      <c r="A14" s="44" t="s">
        <v>26</v>
      </c>
      <c r="B14" s="44"/>
      <c r="C14" s="45"/>
      <c r="D14" s="46"/>
    </row>
    <row r="15" spans="1:4" ht="15.6">
      <c r="A15" s="44"/>
      <c r="B15" s="44"/>
      <c r="C15" s="23"/>
      <c r="D15" s="24"/>
    </row>
    <row r="16" spans="1:4" ht="46.95" customHeight="1">
      <c r="A16" s="44" t="s">
        <v>27</v>
      </c>
      <c r="B16" s="44"/>
      <c r="C16" s="23"/>
      <c r="D16" s="24"/>
    </row>
    <row r="17" spans="1:4" ht="15.6" customHeight="1">
      <c r="A17" s="44" t="s">
        <v>28</v>
      </c>
      <c r="B17" s="44"/>
      <c r="C17" s="23"/>
      <c r="D17" s="24"/>
    </row>
  </sheetData>
  <mergeCells count="21">
    <mergeCell ref="B6:C6"/>
    <mergeCell ref="B1:C1"/>
    <mergeCell ref="B2:C2"/>
    <mergeCell ref="B3:C3"/>
    <mergeCell ref="B4:C4"/>
    <mergeCell ref="B5:C5"/>
    <mergeCell ref="B7:C7"/>
    <mergeCell ref="A8:C8"/>
    <mergeCell ref="A9:B9"/>
    <mergeCell ref="A10:B10"/>
    <mergeCell ref="A11:B11"/>
    <mergeCell ref="C9:C11"/>
    <mergeCell ref="A17:B17"/>
    <mergeCell ref="C12:C14"/>
    <mergeCell ref="D12:D14"/>
    <mergeCell ref="D9:D11"/>
    <mergeCell ref="A12:B12"/>
    <mergeCell ref="A13:B13"/>
    <mergeCell ref="A14:B14"/>
    <mergeCell ref="A15:B15"/>
    <mergeCell ref="A16:B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contract</cp:lastModifiedBy>
  <cp:lastPrinted>2023-06-23T06:43:30Z</cp:lastPrinted>
  <dcterms:created xsi:type="dcterms:W3CDTF">2014-02-20T07:55:18Z</dcterms:created>
  <dcterms:modified xsi:type="dcterms:W3CDTF">2026-05-06T06:57:53Z</dcterms:modified>
</cp:coreProperties>
</file>