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gneva\Documents\2026\РК-2026\"/>
    </mc:Choice>
  </mc:AlternateContent>
  <bookViews>
    <workbookView xWindow="0" yWindow="0" windowWidth="28800" windowHeight="135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  <sheet name="Лист1" sheetId="30" r:id="rId9"/>
  </sheets>
  <definedNames>
    <definedName name="_xlnm.Print_Area" localSheetId="7">'Лист 1'!$A$1:$I$15</definedName>
  </definedNames>
  <calcPr calcId="162913" refMode="R1C1" fullPrecision="0"/>
</workbook>
</file>

<file path=xl/calcChain.xml><?xml version="1.0" encoding="utf-8"?>
<calcChain xmlns="http://schemas.openxmlformats.org/spreadsheetml/2006/main">
  <c r="I9" i="29" l="1"/>
  <c r="D25" i="30" l="1"/>
  <c r="D26" i="30" s="1"/>
  <c r="E23" i="30"/>
  <c r="F23" i="30" s="1"/>
  <c r="C23" i="30"/>
  <c r="B23" i="30"/>
  <c r="E22" i="30"/>
  <c r="F22" i="30" s="1"/>
  <c r="C22" i="30"/>
  <c r="B22" i="30"/>
  <c r="E21" i="30"/>
  <c r="F21" i="30" s="1"/>
  <c r="C21" i="30"/>
  <c r="B21" i="30"/>
  <c r="E20" i="30"/>
  <c r="F20" i="30" s="1"/>
  <c r="C20" i="30"/>
  <c r="B20" i="30"/>
  <c r="E19" i="30"/>
  <c r="F19" i="30" s="1"/>
  <c r="C19" i="30"/>
  <c r="B19" i="30"/>
  <c r="E18" i="30"/>
  <c r="F18" i="30" s="1"/>
  <c r="C18" i="30"/>
  <c r="B18" i="30"/>
  <c r="E17" i="30"/>
  <c r="F17" i="30" s="1"/>
  <c r="C17" i="30"/>
  <c r="B17" i="30"/>
  <c r="E16" i="30"/>
  <c r="F16" i="30" s="1"/>
  <c r="C16" i="30"/>
  <c r="B16" i="30"/>
  <c r="E15" i="30"/>
  <c r="F15" i="30" s="1"/>
  <c r="C15" i="30"/>
  <c r="B15" i="30"/>
  <c r="E14" i="30"/>
  <c r="F14" i="30" s="1"/>
  <c r="C14" i="30"/>
  <c r="B14" i="30"/>
  <c r="E13" i="30"/>
  <c r="F13" i="30" s="1"/>
  <c r="C13" i="30"/>
  <c r="B13" i="30"/>
  <c r="E12" i="30"/>
  <c r="F12" i="30" s="1"/>
  <c r="C12" i="30"/>
  <c r="B12" i="30"/>
  <c r="E11" i="30"/>
  <c r="F11" i="30" s="1"/>
  <c r="C11" i="30"/>
  <c r="B11" i="30"/>
  <c r="E10" i="30"/>
  <c r="F10" i="30" s="1"/>
  <c r="C10" i="30"/>
  <c r="B10" i="30"/>
  <c r="E9" i="30"/>
  <c r="F9" i="30" s="1"/>
  <c r="C9" i="30"/>
  <c r="B9" i="30"/>
  <c r="E8" i="30"/>
  <c r="F8" i="30" s="1"/>
  <c r="C8" i="30"/>
  <c r="B8" i="30"/>
  <c r="E7" i="30"/>
  <c r="F7" i="30" s="1"/>
  <c r="C7" i="30"/>
  <c r="B7" i="30"/>
  <c r="E6" i="30"/>
  <c r="F6" i="30" s="1"/>
  <c r="C6" i="30"/>
  <c r="B6" i="30"/>
  <c r="E5" i="30"/>
  <c r="F5" i="30" s="1"/>
  <c r="C5" i="30"/>
  <c r="B5" i="30"/>
  <c r="E4" i="30"/>
  <c r="F4" i="30" s="1"/>
  <c r="C4" i="30"/>
  <c r="B4" i="30"/>
  <c r="E3" i="30"/>
  <c r="F3" i="30" s="1"/>
  <c r="C3" i="30"/>
  <c r="B3" i="30"/>
  <c r="E2" i="30"/>
  <c r="F2" i="30" s="1"/>
  <c r="C2" i="30"/>
  <c r="B2" i="30"/>
  <c r="B25" i="30" s="1"/>
  <c r="B26" i="30" s="1"/>
  <c r="F10" i="17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I13" i="17"/>
  <c r="J13" i="17"/>
  <c r="K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L16" i="17"/>
  <c r="I16" i="17"/>
  <c r="J16" i="17"/>
  <c r="K16" i="17"/>
  <c r="F10" i="11"/>
  <c r="I10" i="11"/>
  <c r="J10" i="11"/>
  <c r="K10" i="11"/>
  <c r="L10" i="11"/>
  <c r="N10" i="11"/>
  <c r="N18" i="11"/>
  <c r="F11" i="11"/>
  <c r="L11" i="11"/>
  <c r="N11" i="11"/>
  <c r="I11" i="11"/>
  <c r="J11" i="11"/>
  <c r="K11" i="11"/>
  <c r="F12" i="11"/>
  <c r="I12" i="11"/>
  <c r="J12" i="11"/>
  <c r="K12" i="11"/>
  <c r="L12" i="11"/>
  <c r="N12" i="11"/>
  <c r="F13" i="11"/>
  <c r="L13" i="11"/>
  <c r="N13" i="11"/>
  <c r="I13" i="11"/>
  <c r="J13" i="11"/>
  <c r="K13" i="11"/>
  <c r="F14" i="11"/>
  <c r="I14" i="11"/>
  <c r="J14" i="11"/>
  <c r="K14" i="11"/>
  <c r="L14" i="11"/>
  <c r="N14" i="11"/>
  <c r="F15" i="11"/>
  <c r="L15" i="11"/>
  <c r="N15" i="11"/>
  <c r="I15" i="11"/>
  <c r="J15" i="11"/>
  <c r="K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L10" i="19"/>
  <c r="I10" i="19"/>
  <c r="K10" i="19"/>
  <c r="J10" i="19"/>
  <c r="F11" i="19"/>
  <c r="L11" i="19"/>
  <c r="I11" i="19"/>
  <c r="J11" i="19"/>
  <c r="K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  <c r="F25" i="30" l="1"/>
  <c r="F26" i="30" s="1"/>
</calcChain>
</file>

<file path=xl/sharedStrings.xml><?xml version="1.0" encoding="utf-8"?>
<sst xmlns="http://schemas.openxmlformats.org/spreadsheetml/2006/main" count="149" uniqueCount="76">
  <si>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</si>
  <si>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</si>
  <si>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</si>
  <si>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</si>
  <si>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</si>
  <si>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</si>
  <si>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</si>
  <si>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</si>
  <si>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</si>
  <si>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</si>
  <si>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</si>
  <si>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</si>
  <si>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</si>
  <si>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</si>
  <si>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</si>
  <si>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</si>
  <si>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</si>
  <si>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</si>
  <si>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</si>
  <si>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</si>
  <si>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</si>
  <si>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</si>
  <si>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</si>
  <si>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</si>
  <si>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</si>
  <si>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</si>
  <si>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</si>
  <si>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</si>
  <si>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</si>
  <si>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</si>
  <si>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</si>
  <si>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</si>
  <si>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</si>
  <si>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</si>
  <si>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</si>
  <si>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</si>
  <si>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</si>
  <si>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</si>
  <si>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</si>
  <si>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</si>
  <si>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</si>
  <si>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</si>
  <si>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</si>
  <si>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</si>
  <si>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</si>
  <si>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</si>
  <si>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</si>
  <si>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</si>
  <si>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</si>
  <si>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</si>
  <si>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</si>
  <si>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</si>
  <si>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</si>
  <si>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</si>
  <si>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</si>
  <si>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</si>
  <si>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</si>
  <si>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Итого цена , руб. (7*8)</t>
  </si>
  <si>
    <t xml:space="preserve">Всего цена контракта (договора), руб.  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</si>
  <si>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 5 (пяти) исполнителям </t>
    </r>
    <r>
      <rPr>
        <sz val="12"/>
        <rFont val="Times New Roman"/>
        <family val="1"/>
        <charset val="204"/>
      </rPr>
      <t>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</si>
  <si>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(трех) поставщиков услуг,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</si>
  <si>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Директор музея</t>
  </si>
  <si>
    <t>Метелица Н.И.</t>
  </si>
  <si>
    <t>окр для КП</t>
  </si>
  <si>
    <t>№2   Электра</t>
  </si>
  <si>
    <t>№1   Питерсофт</t>
  </si>
  <si>
    <t>№3   Гарантия</t>
  </si>
  <si>
    <t>Среднее</t>
  </si>
  <si>
    <t>шт</t>
  </si>
  <si>
    <t>Выездной осмотр на объекте</t>
  </si>
  <si>
    <t>Общий сервис конструкции, компонентов, элементов управления. Замена вышедшего из строя оборудования</t>
  </si>
  <si>
    <t>сборка, подгонка,  упаковка, монтаж на объекте в соответствии с эскизами</t>
  </si>
  <si>
    <t>Источник инф. № 1
Вх.№ 546 от 05.05.2026</t>
  </si>
  <si>
    <t>Источник инф. № 2
Вх.№ 548 от 05.05.2026</t>
  </si>
  <si>
    <t>Источник инф. № 3
Вх.№ 547 от 05.05.2026</t>
  </si>
  <si>
    <t>Обоснование цены контракта (договора)методом сопоставимых рыночных цен (анализ рынка), заключаемого у единственного поставщика, на "Оказание услуги по обслуживанию (восстановлению работоспособности) мультимедийной части экспозиции в Мемориальном музее-квартире Н.А. Римского-Корсакова (филиал СПб ГБУК СПбГМТиМИ)"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</si>
</sst>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%"/>
    <numFmt numFmtId="166" formatCode="#,##0.0000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25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8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left" wrapText="1"/>
    </xf>
    <xf numFmtId="0" fontId="18" fillId="0" borderId="1" xfId="0" applyFont="1" applyFill="1" applyBorder="1" applyAlignment="1">
      <alignment vertical="center" wrapText="1"/>
    </xf>
    <xf numFmtId="0" fontId="19" fillId="4" borderId="0" xfId="0" applyFont="1" applyFill="1" applyBorder="1" applyAlignment="1">
      <alignment horizontal="left" wrapText="1"/>
    </xf>
    <xf numFmtId="0" fontId="21" fillId="4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5" borderId="0" xfId="0" applyFill="1" applyAlignment="1">
      <alignment horizontal="left"/>
    </xf>
    <xf numFmtId="0" fontId="37" fillId="5" borderId="11" xfId="0" applyFont="1" applyFill="1" applyBorder="1" applyAlignment="1">
      <alignment horizontal="center" vertical="center" wrapText="1"/>
    </xf>
    <xf numFmtId="0" fontId="37" fillId="6" borderId="11" xfId="0" applyFont="1" applyFill="1" applyBorder="1" applyAlignment="1">
      <alignment horizontal="center" vertical="center" wrapText="1"/>
    </xf>
    <xf numFmtId="0" fontId="37" fillId="7" borderId="11" xfId="0" applyFont="1" applyFill="1" applyBorder="1" applyAlignment="1">
      <alignment horizontal="center" vertical="center" wrapText="1"/>
    </xf>
    <xf numFmtId="0" fontId="0" fillId="7" borderId="0" xfId="0" applyFill="1"/>
    <xf numFmtId="0" fontId="37" fillId="6" borderId="12" xfId="0" applyFont="1" applyFill="1" applyBorder="1" applyAlignment="1">
      <alignment horizontal="center" vertical="center" wrapText="1"/>
    </xf>
    <xf numFmtId="0" fontId="0" fillId="5" borderId="0" xfId="0" applyFill="1"/>
    <xf numFmtId="0" fontId="0" fillId="6" borderId="0" xfId="0" applyFill="1"/>
    <xf numFmtId="43" fontId="21" fillId="4" borderId="5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6" fillId="2" borderId="9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8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6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left" vertical="center" wrapText="1"/>
    </xf>
    <xf numFmtId="0" fontId="16" fillId="4" borderId="4" xfId="0" applyFont="1" applyFill="1" applyBorder="1" applyAlignment="1">
      <alignment horizontal="left" vertical="center" wrapText="1"/>
    </xf>
    <xf numFmtId="0" fontId="24" fillId="0" borderId="7" xfId="0" applyFont="1" applyBorder="1" applyAlignment="1">
      <alignment horizontal="left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/>
    <cellStyle name="Обычный 6 3 3" xfId="2"/>
    <cellStyle name="Обычный 6 5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5</xdr:row>
      <xdr:rowOff>444500</xdr:rowOff>
    </xdr:from>
    <xdr:to>
      <xdr:col>5</xdr:col>
      <xdr:colOff>552450</xdr:colOff>
      <xdr:row>5</xdr:row>
      <xdr:rowOff>736600</xdr:rowOff>
    </xdr:to>
    <xdr:pic>
      <xdr:nvPicPr>
        <xdr:cNvPr id="9146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95750" y="2965450"/>
          <a:ext cx="40005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</xdr:colOff>
      <xdr:row>5</xdr:row>
      <xdr:rowOff>520700</xdr:rowOff>
    </xdr:from>
    <xdr:to>
      <xdr:col>9</xdr:col>
      <xdr:colOff>914400</xdr:colOff>
      <xdr:row>5</xdr:row>
      <xdr:rowOff>958850</xdr:rowOff>
    </xdr:to>
    <xdr:pic>
      <xdr:nvPicPr>
        <xdr:cNvPr id="9146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041650"/>
          <a:ext cx="882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69850</xdr:colOff>
      <xdr:row>5</xdr:row>
      <xdr:rowOff>787400</xdr:rowOff>
    </xdr:from>
    <xdr:to>
      <xdr:col>10</xdr:col>
      <xdr:colOff>736600</xdr:colOff>
      <xdr:row>5</xdr:row>
      <xdr:rowOff>1117600</xdr:rowOff>
    </xdr:to>
    <xdr:pic>
      <xdr:nvPicPr>
        <xdr:cNvPr id="9146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2550" y="3308350"/>
          <a:ext cx="666750" cy="33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266700</xdr:colOff>
      <xdr:row>6</xdr:row>
      <xdr:rowOff>165100</xdr:rowOff>
    </xdr:from>
    <xdr:to>
      <xdr:col>8</xdr:col>
      <xdr:colOff>546100</xdr:colOff>
      <xdr:row>6</xdr:row>
      <xdr:rowOff>317500</xdr:rowOff>
    </xdr:to>
    <xdr:pic>
      <xdr:nvPicPr>
        <xdr:cNvPr id="9146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0300" y="3841750"/>
          <a:ext cx="279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101600</xdr:colOff>
      <xdr:row>5</xdr:row>
      <xdr:rowOff>381000</xdr:rowOff>
    </xdr:from>
    <xdr:to>
      <xdr:col>11</xdr:col>
      <xdr:colOff>971550</xdr:colOff>
      <xdr:row>5</xdr:row>
      <xdr:rowOff>819150</xdr:rowOff>
    </xdr:to>
    <xdr:pic>
      <xdr:nvPicPr>
        <xdr:cNvPr id="9146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521700" y="2901950"/>
          <a:ext cx="8699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317500</xdr:colOff>
      <xdr:row>15</xdr:row>
      <xdr:rowOff>12700</xdr:rowOff>
    </xdr:from>
    <xdr:to>
      <xdr:col>10</xdr:col>
      <xdr:colOff>311150</xdr:colOff>
      <xdr:row>15</xdr:row>
      <xdr:rowOff>336550</xdr:rowOff>
    </xdr:to>
    <xdr:pic>
      <xdr:nvPicPr>
        <xdr:cNvPr id="9146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029450" y="5568950"/>
          <a:ext cx="9144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196850</xdr:colOff>
      <xdr:row>4</xdr:row>
      <xdr:rowOff>234950</xdr:rowOff>
    </xdr:from>
    <xdr:to>
      <xdr:col>11</xdr:col>
      <xdr:colOff>679450</xdr:colOff>
      <xdr:row>4</xdr:row>
      <xdr:rowOff>488950</xdr:rowOff>
    </xdr:to>
    <xdr:pic>
      <xdr:nvPicPr>
        <xdr:cNvPr id="9146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616950" y="1987550"/>
          <a:ext cx="482600" cy="25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139700</xdr:colOff>
      <xdr:row>7</xdr:row>
      <xdr:rowOff>292100</xdr:rowOff>
    </xdr:from>
    <xdr:to>
      <xdr:col>5</xdr:col>
      <xdr:colOff>539750</xdr:colOff>
      <xdr:row>7</xdr:row>
      <xdr:rowOff>584200</xdr:rowOff>
    </xdr:to>
    <xdr:pic>
      <xdr:nvPicPr>
        <xdr:cNvPr id="8775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263900" y="3016250"/>
          <a:ext cx="40005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</xdr:colOff>
      <xdr:row>7</xdr:row>
      <xdr:rowOff>527050</xdr:rowOff>
    </xdr:from>
    <xdr:to>
      <xdr:col>9</xdr:col>
      <xdr:colOff>914400</xdr:colOff>
      <xdr:row>7</xdr:row>
      <xdr:rowOff>958850</xdr:rowOff>
    </xdr:to>
    <xdr:pic>
      <xdr:nvPicPr>
        <xdr:cNvPr id="8775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1350" y="3251200"/>
          <a:ext cx="882650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69850</xdr:colOff>
      <xdr:row>7</xdr:row>
      <xdr:rowOff>787400</xdr:rowOff>
    </xdr:from>
    <xdr:to>
      <xdr:col>10</xdr:col>
      <xdr:colOff>736600</xdr:colOff>
      <xdr:row>7</xdr:row>
      <xdr:rowOff>1117600</xdr:rowOff>
    </xdr:to>
    <xdr:pic>
      <xdr:nvPicPr>
        <xdr:cNvPr id="8775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0200" y="3511550"/>
          <a:ext cx="666750" cy="33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260350</xdr:colOff>
      <xdr:row>8</xdr:row>
      <xdr:rowOff>158750</xdr:rowOff>
    </xdr:from>
    <xdr:to>
      <xdr:col>8</xdr:col>
      <xdr:colOff>539750</xdr:colOff>
      <xdr:row>8</xdr:row>
      <xdr:rowOff>425450</xdr:rowOff>
    </xdr:to>
    <xdr:pic>
      <xdr:nvPicPr>
        <xdr:cNvPr id="8775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81600" y="4864100"/>
          <a:ext cx="2794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69850</xdr:colOff>
      <xdr:row>7</xdr:row>
      <xdr:rowOff>139700</xdr:rowOff>
    </xdr:from>
    <xdr:to>
      <xdr:col>11</xdr:col>
      <xdr:colOff>787400</xdr:colOff>
      <xdr:row>7</xdr:row>
      <xdr:rowOff>495300</xdr:rowOff>
    </xdr:to>
    <xdr:pic>
      <xdr:nvPicPr>
        <xdr:cNvPr id="8775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467600" y="2863850"/>
          <a:ext cx="71755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317500</xdr:colOff>
      <xdr:row>17</xdr:row>
      <xdr:rowOff>12700</xdr:rowOff>
    </xdr:from>
    <xdr:to>
      <xdr:col>10</xdr:col>
      <xdr:colOff>311150</xdr:colOff>
      <xdr:row>17</xdr:row>
      <xdr:rowOff>336550</xdr:rowOff>
    </xdr:to>
    <xdr:pic>
      <xdr:nvPicPr>
        <xdr:cNvPr id="8775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007100" y="6769100"/>
          <a:ext cx="9144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203200</xdr:colOff>
      <xdr:row>6</xdr:row>
      <xdr:rowOff>241300</xdr:rowOff>
    </xdr:from>
    <xdr:to>
      <xdr:col>11</xdr:col>
      <xdr:colOff>685800</xdr:colOff>
      <xdr:row>6</xdr:row>
      <xdr:rowOff>501650</xdr:rowOff>
    </xdr:to>
    <xdr:pic>
      <xdr:nvPicPr>
        <xdr:cNvPr id="8775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600950" y="1993900"/>
          <a:ext cx="482600" cy="26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88900</xdr:colOff>
      <xdr:row>6</xdr:row>
      <xdr:rowOff>787400</xdr:rowOff>
    </xdr:from>
    <xdr:to>
      <xdr:col>13</xdr:col>
      <xdr:colOff>571500</xdr:colOff>
      <xdr:row>7</xdr:row>
      <xdr:rowOff>76200</xdr:rowOff>
    </xdr:to>
    <xdr:pic>
      <xdr:nvPicPr>
        <xdr:cNvPr id="877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97950" y="2540000"/>
          <a:ext cx="482600" cy="26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127000</xdr:colOff>
      <xdr:row>7</xdr:row>
      <xdr:rowOff>787400</xdr:rowOff>
    </xdr:from>
    <xdr:to>
      <xdr:col>5</xdr:col>
      <xdr:colOff>527050</xdr:colOff>
      <xdr:row>7</xdr:row>
      <xdr:rowOff>1079500</xdr:rowOff>
    </xdr:to>
    <xdr:pic>
      <xdr:nvPicPr>
        <xdr:cNvPr id="8776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251200" y="3511550"/>
          <a:ext cx="40005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139700</xdr:colOff>
      <xdr:row>7</xdr:row>
      <xdr:rowOff>292100</xdr:rowOff>
    </xdr:from>
    <xdr:to>
      <xdr:col>5</xdr:col>
      <xdr:colOff>539750</xdr:colOff>
      <xdr:row>7</xdr:row>
      <xdr:rowOff>584200</xdr:rowOff>
    </xdr:to>
    <xdr:pic>
      <xdr:nvPicPr>
        <xdr:cNvPr id="8960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83050" y="2990850"/>
          <a:ext cx="40005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</xdr:colOff>
      <xdr:row>7</xdr:row>
      <xdr:rowOff>520700</xdr:rowOff>
    </xdr:from>
    <xdr:to>
      <xdr:col>9</xdr:col>
      <xdr:colOff>914400</xdr:colOff>
      <xdr:row>7</xdr:row>
      <xdr:rowOff>958850</xdr:rowOff>
    </xdr:to>
    <xdr:pic>
      <xdr:nvPicPr>
        <xdr:cNvPr id="8960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219450"/>
          <a:ext cx="882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69850</xdr:colOff>
      <xdr:row>7</xdr:row>
      <xdr:rowOff>787400</xdr:rowOff>
    </xdr:from>
    <xdr:to>
      <xdr:col>10</xdr:col>
      <xdr:colOff>736600</xdr:colOff>
      <xdr:row>7</xdr:row>
      <xdr:rowOff>1117600</xdr:rowOff>
    </xdr:to>
    <xdr:pic>
      <xdr:nvPicPr>
        <xdr:cNvPr id="8961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2550" y="3486150"/>
          <a:ext cx="666750" cy="33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266700</xdr:colOff>
      <xdr:row>8</xdr:row>
      <xdr:rowOff>165100</xdr:rowOff>
    </xdr:from>
    <xdr:to>
      <xdr:col>8</xdr:col>
      <xdr:colOff>546100</xdr:colOff>
      <xdr:row>8</xdr:row>
      <xdr:rowOff>317500</xdr:rowOff>
    </xdr:to>
    <xdr:pic>
      <xdr:nvPicPr>
        <xdr:cNvPr id="896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0300" y="4019550"/>
          <a:ext cx="279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222250</xdr:colOff>
      <xdr:row>7</xdr:row>
      <xdr:rowOff>114300</xdr:rowOff>
    </xdr:from>
    <xdr:to>
      <xdr:col>11</xdr:col>
      <xdr:colOff>939800</xdr:colOff>
      <xdr:row>7</xdr:row>
      <xdr:rowOff>476250</xdr:rowOff>
    </xdr:to>
    <xdr:pic>
      <xdr:nvPicPr>
        <xdr:cNvPr id="896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642350" y="2813050"/>
          <a:ext cx="7175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317500</xdr:colOff>
      <xdr:row>17</xdr:row>
      <xdr:rowOff>12700</xdr:rowOff>
    </xdr:from>
    <xdr:to>
      <xdr:col>10</xdr:col>
      <xdr:colOff>311150</xdr:colOff>
      <xdr:row>17</xdr:row>
      <xdr:rowOff>336550</xdr:rowOff>
    </xdr:to>
    <xdr:pic>
      <xdr:nvPicPr>
        <xdr:cNvPr id="8961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029450" y="5746750"/>
          <a:ext cx="9144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196850</xdr:colOff>
      <xdr:row>6</xdr:row>
      <xdr:rowOff>241300</xdr:rowOff>
    </xdr:from>
    <xdr:to>
      <xdr:col>11</xdr:col>
      <xdr:colOff>679450</xdr:colOff>
      <xdr:row>6</xdr:row>
      <xdr:rowOff>495300</xdr:rowOff>
    </xdr:to>
    <xdr:pic>
      <xdr:nvPicPr>
        <xdr:cNvPr id="8961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616950" y="1987550"/>
          <a:ext cx="482600" cy="25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152400</xdr:colOff>
      <xdr:row>7</xdr:row>
      <xdr:rowOff>406400</xdr:rowOff>
    </xdr:from>
    <xdr:to>
      <xdr:col>5</xdr:col>
      <xdr:colOff>552450</xdr:colOff>
      <xdr:row>7</xdr:row>
      <xdr:rowOff>698500</xdr:rowOff>
    </xdr:to>
    <xdr:pic>
      <xdr:nvPicPr>
        <xdr:cNvPr id="896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95750" y="3105150"/>
          <a:ext cx="400050" cy="29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40625"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78" t="s">
        <v>35</v>
      </c>
      <c r="B1" s="78"/>
    </row>
    <row r="2" spans="1:2" ht="30.75" customHeight="1" x14ac:dyDescent="0.25">
      <c r="A2" s="78"/>
      <c r="B2" s="78"/>
    </row>
    <row r="3" spans="1:2" ht="15.75" x14ac:dyDescent="0.25">
      <c r="A3" s="79" t="s">
        <v>0</v>
      </c>
      <c r="B3" s="79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80" t="s">
        <v>3</v>
      </c>
      <c r="B8" s="81"/>
    </row>
    <row r="9" spans="1:2" ht="15.75" x14ac:dyDescent="0.25">
      <c r="A9" s="38"/>
      <c r="B9" s="38"/>
    </row>
    <row r="10" spans="1:2" ht="15.75" x14ac:dyDescent="0.25">
      <c r="A10" s="82" t="s">
        <v>4</v>
      </c>
      <c r="B10" s="82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77" t="s">
        <v>7</v>
      </c>
      <c r="B16" s="7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7" t="s">
        <v>27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2" spans="1:16" ht="68.25" customHeight="1" x14ac:dyDescent="0.25">
      <c r="A2" s="88" t="s">
        <v>42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6" ht="35.25" customHeight="1" x14ac:dyDescent="0.25">
      <c r="A3" s="86" t="s">
        <v>44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89" t="s">
        <v>9</v>
      </c>
      <c r="B5" s="91" t="s">
        <v>22</v>
      </c>
      <c r="C5" s="93" t="s">
        <v>53</v>
      </c>
      <c r="D5" s="94"/>
      <c r="E5" s="94"/>
      <c r="F5" s="95"/>
      <c r="G5" s="91" t="s">
        <v>23</v>
      </c>
      <c r="H5" s="91" t="s">
        <v>24</v>
      </c>
      <c r="I5" s="83" t="s">
        <v>21</v>
      </c>
      <c r="J5" s="83"/>
      <c r="K5" s="83"/>
      <c r="L5" s="43" t="s">
        <v>34</v>
      </c>
      <c r="P5" s="30"/>
    </row>
    <row r="6" spans="1:16" ht="89.25" x14ac:dyDescent="0.25">
      <c r="A6" s="90"/>
      <c r="B6" s="92"/>
      <c r="C6" s="45" t="s">
        <v>50</v>
      </c>
      <c r="D6" s="45" t="s">
        <v>51</v>
      </c>
      <c r="E6" s="45" t="s">
        <v>52</v>
      </c>
      <c r="F6" s="14"/>
      <c r="G6" s="96"/>
      <c r="H6" s="96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84" t="s">
        <v>33</v>
      </c>
      <c r="B16" s="85"/>
      <c r="C16" s="85"/>
      <c r="D16" s="85"/>
      <c r="E16" s="85"/>
      <c r="F16" s="85"/>
      <c r="G16" s="85"/>
      <c r="H16" s="85"/>
      <c r="I16" s="85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8" t="s">
        <v>35</v>
      </c>
      <c r="B1" s="78"/>
    </row>
    <row r="2" spans="1:2" ht="54.75" customHeight="1" x14ac:dyDescent="0.25">
      <c r="A2" s="78"/>
      <c r="B2" s="78"/>
    </row>
    <row r="3" spans="1:2" ht="15.75" x14ac:dyDescent="0.25">
      <c r="A3" s="79" t="s">
        <v>0</v>
      </c>
      <c r="B3" s="79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80" t="s">
        <v>3</v>
      </c>
      <c r="B8" s="81"/>
    </row>
    <row r="9" spans="1:2" ht="15.75" x14ac:dyDescent="0.25">
      <c r="A9" s="8"/>
      <c r="B9" s="8"/>
    </row>
    <row r="10" spans="1:2" ht="15.75" x14ac:dyDescent="0.25">
      <c r="A10" s="82" t="s">
        <v>4</v>
      </c>
      <c r="B10" s="82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77" t="s">
        <v>7</v>
      </c>
      <c r="B16" s="7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87" t="s">
        <v>27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1:18" ht="14.25" customHeight="1" x14ac:dyDescent="0.25">
      <c r="A2" s="88" t="s">
        <v>28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8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8" ht="49.5" customHeight="1" x14ac:dyDescent="0.25">
      <c r="A4" s="86" t="s">
        <v>29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</row>
    <row r="5" spans="1:18" ht="21.75" customHeight="1" x14ac:dyDescent="0.25">
      <c r="A5" s="86" t="s">
        <v>39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89" t="s">
        <v>9</v>
      </c>
      <c r="B7" s="91" t="s">
        <v>22</v>
      </c>
      <c r="C7" s="93" t="s">
        <v>53</v>
      </c>
      <c r="D7" s="94"/>
      <c r="E7" s="94"/>
      <c r="F7" s="95"/>
      <c r="G7" s="91" t="s">
        <v>23</v>
      </c>
      <c r="H7" s="91" t="s">
        <v>24</v>
      </c>
      <c r="I7" s="99" t="s">
        <v>21</v>
      </c>
      <c r="J7" s="99"/>
      <c r="K7" s="99"/>
      <c r="L7" s="13" t="s">
        <v>34</v>
      </c>
      <c r="M7" s="44" t="s">
        <v>49</v>
      </c>
      <c r="N7" s="97" t="s">
        <v>38</v>
      </c>
      <c r="R7" s="30"/>
    </row>
    <row r="8" spans="1:18" ht="153" x14ac:dyDescent="0.25">
      <c r="A8" s="90"/>
      <c r="B8" s="92"/>
      <c r="C8" s="45" t="s">
        <v>50</v>
      </c>
      <c r="D8" s="45" t="s">
        <v>51</v>
      </c>
      <c r="E8" s="45" t="s">
        <v>52</v>
      </c>
      <c r="F8" s="14"/>
      <c r="G8" s="96"/>
      <c r="H8" s="96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98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84" t="s">
        <v>33</v>
      </c>
      <c r="B18" s="85"/>
      <c r="C18" s="85"/>
      <c r="D18" s="85"/>
      <c r="E18" s="85"/>
      <c r="F18" s="85"/>
      <c r="G18" s="85"/>
      <c r="H18" s="85"/>
      <c r="I18" s="85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78" t="s">
        <v>35</v>
      </c>
      <c r="B1" s="78"/>
    </row>
    <row r="2" spans="1:2" ht="54.75" customHeight="1" x14ac:dyDescent="0.25">
      <c r="A2" s="78"/>
      <c r="B2" s="78"/>
    </row>
    <row r="3" spans="1:2" ht="15.75" x14ac:dyDescent="0.25">
      <c r="A3" s="79" t="s">
        <v>0</v>
      </c>
      <c r="B3" s="79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80" t="s">
        <v>3</v>
      </c>
      <c r="B8" s="81"/>
    </row>
    <row r="9" spans="1:2" ht="15.75" x14ac:dyDescent="0.25">
      <c r="A9" s="8"/>
      <c r="B9" s="8"/>
    </row>
    <row r="10" spans="1:2" ht="15.75" x14ac:dyDescent="0.25">
      <c r="A10" s="82" t="s">
        <v>4</v>
      </c>
      <c r="B10" s="82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77" t="s">
        <v>7</v>
      </c>
      <c r="B16" s="7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87" t="s">
        <v>27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2" spans="1:16" ht="14.25" customHeight="1" x14ac:dyDescent="0.25">
      <c r="A2" s="88" t="s">
        <v>40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6" x14ac:dyDescent="0.25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</row>
    <row r="4" spans="1:16" ht="49.5" customHeight="1" x14ac:dyDescent="0.25">
      <c r="A4" s="86" t="s">
        <v>45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</row>
    <row r="5" spans="1:16" ht="21" customHeight="1" x14ac:dyDescent="0.25">
      <c r="A5" s="86" t="s">
        <v>43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89" t="s">
        <v>9</v>
      </c>
      <c r="B7" s="91" t="s">
        <v>22</v>
      </c>
      <c r="C7" s="93" t="s">
        <v>53</v>
      </c>
      <c r="D7" s="94"/>
      <c r="E7" s="94"/>
      <c r="F7" s="95"/>
      <c r="G7" s="91" t="s">
        <v>23</v>
      </c>
      <c r="H7" s="91" t="s">
        <v>24</v>
      </c>
      <c r="I7" s="83" t="s">
        <v>21</v>
      </c>
      <c r="J7" s="83"/>
      <c r="K7" s="83"/>
      <c r="L7" s="13" t="s">
        <v>34</v>
      </c>
      <c r="P7" s="30"/>
    </row>
    <row r="8" spans="1:16" ht="89.25" x14ac:dyDescent="0.25">
      <c r="A8" s="90"/>
      <c r="B8" s="92"/>
      <c r="C8" s="45" t="s">
        <v>50</v>
      </c>
      <c r="D8" s="45" t="s">
        <v>51</v>
      </c>
      <c r="E8" s="45" t="s">
        <v>52</v>
      </c>
      <c r="F8" s="14"/>
      <c r="G8" s="96"/>
      <c r="H8" s="96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84" t="s">
        <v>33</v>
      </c>
      <c r="B18" s="85"/>
      <c r="C18" s="85"/>
      <c r="D18" s="85"/>
      <c r="E18" s="85"/>
      <c r="F18" s="85"/>
      <c r="G18" s="85"/>
      <c r="H18" s="85"/>
      <c r="I18" s="85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78" t="s">
        <v>12</v>
      </c>
      <c r="B2" s="78"/>
    </row>
    <row r="3" spans="1:2" ht="33.75" customHeight="1" x14ac:dyDescent="0.25">
      <c r="A3" s="78"/>
      <c r="B3" s="78"/>
    </row>
    <row r="4" spans="1:2" ht="15.75" x14ac:dyDescent="0.25">
      <c r="A4" s="100" t="s">
        <v>0</v>
      </c>
      <c r="B4" s="100"/>
    </row>
    <row r="5" spans="1:2" ht="15.75" x14ac:dyDescent="0.25">
      <c r="A5" s="101" t="s">
        <v>1</v>
      </c>
      <c r="B5" s="23" t="s">
        <v>13</v>
      </c>
    </row>
    <row r="6" spans="1:2" ht="54.75" customHeight="1" x14ac:dyDescent="0.25">
      <c r="A6" s="102"/>
      <c r="B6" s="23" t="s">
        <v>14</v>
      </c>
    </row>
    <row r="7" spans="1:2" ht="42" customHeight="1" x14ac:dyDescent="0.25">
      <c r="A7" s="102"/>
      <c r="B7" s="23" t="s">
        <v>15</v>
      </c>
    </row>
    <row r="8" spans="1:2" ht="38.25" customHeight="1" x14ac:dyDescent="0.25">
      <c r="A8" s="103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77" t="s">
        <v>7</v>
      </c>
      <c r="B14" s="77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5"/>
  <sheetViews>
    <sheetView tabSelected="1" zoomScaleNormal="100" workbookViewId="0">
      <selection activeCell="L2" sqref="L2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</cols>
  <sheetData>
    <row r="1" spans="1:9" ht="60.75" customHeight="1" x14ac:dyDescent="0.25">
      <c r="A1" s="104" t="s">
        <v>75</v>
      </c>
      <c r="B1" s="104"/>
      <c r="C1" s="104"/>
      <c r="D1" s="104"/>
      <c r="E1" s="104"/>
      <c r="F1" s="104"/>
      <c r="G1" s="104"/>
      <c r="H1" s="104"/>
      <c r="I1" s="104"/>
    </row>
    <row r="2" spans="1:9" ht="60" customHeight="1" x14ac:dyDescent="0.25">
      <c r="A2" s="105" t="s">
        <v>59</v>
      </c>
      <c r="B2" s="105"/>
      <c r="C2" s="105"/>
      <c r="D2" s="105"/>
      <c r="E2" s="105"/>
      <c r="F2" s="105"/>
      <c r="G2" s="105"/>
      <c r="H2" s="105"/>
      <c r="I2" s="105"/>
    </row>
    <row r="3" spans="1:9" ht="63" customHeight="1" x14ac:dyDescent="0.25">
      <c r="A3" s="106" t="s">
        <v>60</v>
      </c>
      <c r="B3" s="106"/>
      <c r="C3" s="106"/>
      <c r="D3" s="106"/>
      <c r="E3" s="106"/>
      <c r="F3" s="106"/>
      <c r="G3" s="106"/>
      <c r="H3" s="106"/>
      <c r="I3" s="106"/>
    </row>
    <row r="4" spans="1:9" ht="23.1" customHeight="1" x14ac:dyDescent="0.25">
      <c r="A4" s="61"/>
      <c r="B4" s="61"/>
      <c r="C4" s="61"/>
      <c r="D4" s="59"/>
      <c r="E4" s="59"/>
      <c r="F4" s="59"/>
      <c r="G4" s="61"/>
      <c r="H4" s="61"/>
      <c r="I4" s="61"/>
    </row>
    <row r="5" spans="1:9" ht="34.5" customHeight="1" x14ac:dyDescent="0.25">
      <c r="A5" s="107" t="s">
        <v>9</v>
      </c>
      <c r="B5" s="107" t="s">
        <v>22</v>
      </c>
      <c r="C5" s="107" t="s">
        <v>55</v>
      </c>
      <c r="D5" s="117" t="s">
        <v>53</v>
      </c>
      <c r="E5" s="117"/>
      <c r="F5" s="117"/>
      <c r="G5" s="118" t="s">
        <v>23</v>
      </c>
      <c r="H5" s="111" t="s">
        <v>56</v>
      </c>
      <c r="I5" s="122" t="s">
        <v>57</v>
      </c>
    </row>
    <row r="6" spans="1:9" ht="24" customHeight="1" x14ac:dyDescent="0.25">
      <c r="A6" s="108"/>
      <c r="B6" s="108"/>
      <c r="C6" s="108"/>
      <c r="D6" s="117" t="s">
        <v>72</v>
      </c>
      <c r="E6" s="117" t="s">
        <v>73</v>
      </c>
      <c r="F6" s="117" t="s">
        <v>74</v>
      </c>
      <c r="G6" s="119"/>
      <c r="H6" s="112"/>
      <c r="I6" s="123"/>
    </row>
    <row r="7" spans="1:9" ht="60.6" customHeight="1" x14ac:dyDescent="0.25">
      <c r="A7" s="109"/>
      <c r="B7" s="109"/>
      <c r="C7" s="109"/>
      <c r="D7" s="117"/>
      <c r="E7" s="117"/>
      <c r="F7" s="117"/>
      <c r="G7" s="120"/>
      <c r="H7" s="113"/>
      <c r="I7" s="124"/>
    </row>
    <row r="8" spans="1:9" x14ac:dyDescent="0.25">
      <c r="A8" s="46">
        <v>1</v>
      </c>
      <c r="B8" s="46">
        <v>2</v>
      </c>
      <c r="C8" s="46">
        <v>3</v>
      </c>
      <c r="D8" s="46">
        <v>4</v>
      </c>
      <c r="E8" s="46">
        <v>5</v>
      </c>
      <c r="F8" s="46">
        <v>6</v>
      </c>
      <c r="G8" s="46">
        <v>7</v>
      </c>
      <c r="H8" s="46">
        <v>8</v>
      </c>
      <c r="I8" s="46">
        <v>9</v>
      </c>
    </row>
    <row r="9" spans="1:9" ht="96.75" customHeight="1" x14ac:dyDescent="0.25">
      <c r="A9" s="62">
        <v>1</v>
      </c>
      <c r="B9" s="52" t="s">
        <v>69</v>
      </c>
      <c r="C9" s="52" t="s">
        <v>68</v>
      </c>
      <c r="D9" s="56">
        <v>24100</v>
      </c>
      <c r="E9" s="56">
        <v>15300</v>
      </c>
      <c r="F9" s="56">
        <v>20100</v>
      </c>
      <c r="G9" s="62">
        <v>1</v>
      </c>
      <c r="H9" s="56">
        <v>20100</v>
      </c>
      <c r="I9" s="75">
        <f>H9*G9</f>
        <v>20100</v>
      </c>
    </row>
    <row r="10" spans="1:9" ht="54.75" customHeight="1" x14ac:dyDescent="0.25">
      <c r="A10" s="58">
        <v>2</v>
      </c>
      <c r="B10" s="52" t="s">
        <v>70</v>
      </c>
      <c r="C10" s="52" t="s">
        <v>68</v>
      </c>
      <c r="D10" s="50">
        <v>507700</v>
      </c>
      <c r="E10" s="50">
        <v>493000</v>
      </c>
      <c r="F10" s="50">
        <v>479800</v>
      </c>
      <c r="G10" s="55">
        <v>1</v>
      </c>
      <c r="H10" s="50">
        <v>479800</v>
      </c>
      <c r="I10" s="57">
        <v>479800</v>
      </c>
    </row>
    <row r="11" spans="1:9" ht="60" x14ac:dyDescent="0.25">
      <c r="A11" s="53">
        <v>3</v>
      </c>
      <c r="B11" s="76" t="s">
        <v>71</v>
      </c>
      <c r="C11" s="54" t="s">
        <v>68</v>
      </c>
      <c r="D11" s="51">
        <v>71120</v>
      </c>
      <c r="E11" s="51">
        <v>91600</v>
      </c>
      <c r="F11" s="51">
        <v>95220</v>
      </c>
      <c r="G11" s="60">
        <v>1</v>
      </c>
      <c r="H11" s="51">
        <v>95220</v>
      </c>
      <c r="I11" s="51">
        <v>95220</v>
      </c>
    </row>
    <row r="12" spans="1:9" ht="21" customHeight="1" x14ac:dyDescent="0.25">
      <c r="A12" s="114" t="s">
        <v>58</v>
      </c>
      <c r="B12" s="115"/>
      <c r="C12" s="115"/>
      <c r="D12" s="115"/>
      <c r="E12" s="115"/>
      <c r="F12" s="115"/>
      <c r="G12" s="115"/>
      <c r="H12" s="115"/>
      <c r="I12" s="75">
        <v>595120</v>
      </c>
    </row>
    <row r="13" spans="1:9" ht="17.25" customHeight="1" x14ac:dyDescent="0.25">
      <c r="A13" s="116"/>
      <c r="B13" s="116"/>
      <c r="C13" s="116"/>
      <c r="D13" s="116"/>
    </row>
    <row r="14" spans="1:9" s="49" customFormat="1" ht="15.75" x14ac:dyDescent="0.25">
      <c r="A14" s="121"/>
      <c r="B14" s="121"/>
      <c r="C14" s="121"/>
      <c r="D14" s="121"/>
      <c r="E14" s="121"/>
      <c r="F14" s="121"/>
      <c r="G14" s="121"/>
      <c r="H14" s="121"/>
      <c r="I14" s="121"/>
    </row>
    <row r="15" spans="1:9" ht="15" customHeight="1" x14ac:dyDescent="0.25">
      <c r="B15" s="48" t="s">
        <v>61</v>
      </c>
      <c r="C15" s="48"/>
      <c r="D15" s="110" t="s">
        <v>62</v>
      </c>
      <c r="E15" s="110"/>
    </row>
  </sheetData>
  <mergeCells count="17">
    <mergeCell ref="D15:E15"/>
    <mergeCell ref="H5:H7"/>
    <mergeCell ref="A12:H12"/>
    <mergeCell ref="A13:D13"/>
    <mergeCell ref="C5:C7"/>
    <mergeCell ref="D5:F5"/>
    <mergeCell ref="G5:G7"/>
    <mergeCell ref="A14:I14"/>
    <mergeCell ref="D6:D7"/>
    <mergeCell ref="E6:E7"/>
    <mergeCell ref="F6:F7"/>
    <mergeCell ref="I5:I7"/>
    <mergeCell ref="A1:I1"/>
    <mergeCell ref="A2:I2"/>
    <mergeCell ref="A3:I3"/>
    <mergeCell ref="A5:A7"/>
    <mergeCell ref="B5:B7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B25" sqref="B25"/>
    </sheetView>
  </sheetViews>
  <sheetFormatPr defaultRowHeight="15" x14ac:dyDescent="0.25"/>
  <cols>
    <col min="1" max="1" width="12.42578125" customWidth="1"/>
    <col min="2" max="2" width="14.28515625" customWidth="1"/>
    <col min="3" max="3" width="16.5703125" customWidth="1"/>
    <col min="4" max="4" width="10.85546875" customWidth="1"/>
    <col min="5" max="5" width="11.85546875" customWidth="1"/>
    <col min="6" max="6" width="12.85546875" customWidth="1"/>
  </cols>
  <sheetData>
    <row r="1" spans="1:6" x14ac:dyDescent="0.25">
      <c r="A1" s="63"/>
      <c r="B1" s="64" t="s">
        <v>63</v>
      </c>
      <c r="C1" s="64" t="s">
        <v>64</v>
      </c>
      <c r="D1" s="65" t="s">
        <v>65</v>
      </c>
      <c r="E1" s="66" t="s">
        <v>66</v>
      </c>
      <c r="F1" s="66" t="s">
        <v>63</v>
      </c>
    </row>
    <row r="2" spans="1:6" ht="15.75" thickBot="1" x14ac:dyDescent="0.3">
      <c r="A2" s="63"/>
      <c r="B2" s="67">
        <f>ROUND(C2,0)</f>
        <v>864</v>
      </c>
      <c r="C2" s="68">
        <f>D2*1.08</f>
        <v>864</v>
      </c>
      <c r="D2" s="69">
        <v>800</v>
      </c>
      <c r="E2" s="70">
        <f>D2*1.04</f>
        <v>832</v>
      </c>
      <c r="F2" s="71">
        <f>ROUND(E2,0)</f>
        <v>832</v>
      </c>
    </row>
    <row r="3" spans="1:6" ht="15.75" thickBot="1" x14ac:dyDescent="0.3">
      <c r="A3" s="63"/>
      <c r="B3" s="67">
        <f t="shared" ref="B3:B23" si="0">ROUND(C3,0)</f>
        <v>918</v>
      </c>
      <c r="C3" s="68">
        <f t="shared" ref="C3:C23" si="1">D3*1.08</f>
        <v>918</v>
      </c>
      <c r="D3" s="69">
        <v>850</v>
      </c>
      <c r="E3" s="70">
        <f t="shared" ref="E3:E23" si="2">D3*1.04</f>
        <v>884</v>
      </c>
      <c r="F3" s="71">
        <f t="shared" ref="F3:F23" si="3">ROUND(E3,0)</f>
        <v>884</v>
      </c>
    </row>
    <row r="4" spans="1:6" ht="15.75" thickBot="1" x14ac:dyDescent="0.3">
      <c r="A4" s="63"/>
      <c r="B4" s="67">
        <f t="shared" si="0"/>
        <v>724</v>
      </c>
      <c r="C4" s="68">
        <f t="shared" si="1"/>
        <v>723.6</v>
      </c>
      <c r="D4" s="69">
        <v>670</v>
      </c>
      <c r="E4" s="70">
        <f t="shared" si="2"/>
        <v>696.8</v>
      </c>
      <c r="F4" s="71">
        <f t="shared" si="3"/>
        <v>697</v>
      </c>
    </row>
    <row r="5" spans="1:6" ht="15.75" thickBot="1" x14ac:dyDescent="0.3">
      <c r="A5" s="63"/>
      <c r="B5" s="67">
        <f t="shared" si="0"/>
        <v>702</v>
      </c>
      <c r="C5" s="68">
        <f t="shared" si="1"/>
        <v>702</v>
      </c>
      <c r="D5" s="69">
        <v>650</v>
      </c>
      <c r="E5" s="70">
        <f t="shared" si="2"/>
        <v>676</v>
      </c>
      <c r="F5" s="71">
        <f t="shared" si="3"/>
        <v>676</v>
      </c>
    </row>
    <row r="6" spans="1:6" ht="15.75" thickBot="1" x14ac:dyDescent="0.3">
      <c r="A6" s="63"/>
      <c r="B6" s="67">
        <f t="shared" si="0"/>
        <v>1058</v>
      </c>
      <c r="C6" s="68">
        <f t="shared" si="1"/>
        <v>1058.4000000000001</v>
      </c>
      <c r="D6" s="69">
        <v>980</v>
      </c>
      <c r="E6" s="70">
        <f t="shared" si="2"/>
        <v>1019.2</v>
      </c>
      <c r="F6" s="71">
        <f t="shared" si="3"/>
        <v>1019</v>
      </c>
    </row>
    <row r="7" spans="1:6" ht="15.75" thickBot="1" x14ac:dyDescent="0.3">
      <c r="A7" s="63"/>
      <c r="B7" s="67">
        <f t="shared" si="0"/>
        <v>940</v>
      </c>
      <c r="C7" s="68">
        <f t="shared" si="1"/>
        <v>939.6</v>
      </c>
      <c r="D7" s="72">
        <v>870</v>
      </c>
      <c r="E7" s="70">
        <f t="shared" si="2"/>
        <v>904.8</v>
      </c>
      <c r="F7" s="71">
        <f t="shared" si="3"/>
        <v>905</v>
      </c>
    </row>
    <row r="8" spans="1:6" ht="15.75" thickBot="1" x14ac:dyDescent="0.3">
      <c r="A8" s="63"/>
      <c r="B8" s="67">
        <f t="shared" si="0"/>
        <v>648</v>
      </c>
      <c r="C8" s="68">
        <f t="shared" si="1"/>
        <v>648</v>
      </c>
      <c r="D8" s="69">
        <v>600</v>
      </c>
      <c r="E8" s="70">
        <f t="shared" si="2"/>
        <v>624</v>
      </c>
      <c r="F8" s="71">
        <f t="shared" si="3"/>
        <v>624</v>
      </c>
    </row>
    <row r="9" spans="1:6" ht="15.75" thickBot="1" x14ac:dyDescent="0.3">
      <c r="A9" s="63"/>
      <c r="B9" s="67">
        <f t="shared" si="0"/>
        <v>853</v>
      </c>
      <c r="C9" s="68">
        <f t="shared" si="1"/>
        <v>853.2</v>
      </c>
      <c r="D9" s="69">
        <v>790</v>
      </c>
      <c r="E9" s="70">
        <f t="shared" si="2"/>
        <v>821.6</v>
      </c>
      <c r="F9" s="71">
        <f t="shared" si="3"/>
        <v>822</v>
      </c>
    </row>
    <row r="10" spans="1:6" ht="15.75" thickBot="1" x14ac:dyDescent="0.3">
      <c r="A10" s="63"/>
      <c r="B10" s="67">
        <f t="shared" si="0"/>
        <v>832</v>
      </c>
      <c r="C10" s="68">
        <f t="shared" si="1"/>
        <v>831.6</v>
      </c>
      <c r="D10" s="69">
        <v>770</v>
      </c>
      <c r="E10" s="70">
        <f t="shared" si="2"/>
        <v>800.8</v>
      </c>
      <c r="F10" s="71">
        <f t="shared" si="3"/>
        <v>801</v>
      </c>
    </row>
    <row r="11" spans="1:6" ht="15.75" thickBot="1" x14ac:dyDescent="0.3">
      <c r="A11" s="63"/>
      <c r="B11" s="67">
        <f t="shared" si="0"/>
        <v>1134</v>
      </c>
      <c r="C11" s="68">
        <f t="shared" si="1"/>
        <v>1134</v>
      </c>
      <c r="D11" s="69">
        <v>1050</v>
      </c>
      <c r="E11" s="70">
        <f t="shared" si="2"/>
        <v>1092</v>
      </c>
      <c r="F11" s="71">
        <f t="shared" si="3"/>
        <v>1092</v>
      </c>
    </row>
    <row r="12" spans="1:6" ht="15.75" thickBot="1" x14ac:dyDescent="0.3">
      <c r="A12" s="63"/>
      <c r="B12" s="67">
        <f t="shared" si="0"/>
        <v>1717</v>
      </c>
      <c r="C12" s="68">
        <f t="shared" si="1"/>
        <v>1717.2</v>
      </c>
      <c r="D12" s="69">
        <v>1590</v>
      </c>
      <c r="E12" s="70">
        <f t="shared" si="2"/>
        <v>1653.6</v>
      </c>
      <c r="F12" s="71">
        <f t="shared" si="3"/>
        <v>1654</v>
      </c>
    </row>
    <row r="13" spans="1:6" ht="15.75" thickBot="1" x14ac:dyDescent="0.3">
      <c r="A13" s="63"/>
      <c r="B13" s="67">
        <f t="shared" si="0"/>
        <v>940</v>
      </c>
      <c r="C13" s="68">
        <f t="shared" si="1"/>
        <v>939.6</v>
      </c>
      <c r="D13" s="69">
        <v>870</v>
      </c>
      <c r="E13" s="70">
        <f t="shared" si="2"/>
        <v>904.8</v>
      </c>
      <c r="F13" s="71">
        <f t="shared" si="3"/>
        <v>905</v>
      </c>
    </row>
    <row r="14" spans="1:6" ht="15.75" thickBot="1" x14ac:dyDescent="0.3">
      <c r="A14" s="63"/>
      <c r="B14" s="67">
        <f t="shared" si="0"/>
        <v>1026</v>
      </c>
      <c r="C14" s="68">
        <f t="shared" si="1"/>
        <v>1026</v>
      </c>
      <c r="D14" s="69">
        <v>950</v>
      </c>
      <c r="E14" s="70">
        <f t="shared" si="2"/>
        <v>988</v>
      </c>
      <c r="F14" s="71">
        <f t="shared" si="3"/>
        <v>988</v>
      </c>
    </row>
    <row r="15" spans="1:6" ht="15.75" thickBot="1" x14ac:dyDescent="0.3">
      <c r="A15" s="63"/>
      <c r="B15" s="67">
        <f t="shared" si="0"/>
        <v>734</v>
      </c>
      <c r="C15" s="68">
        <f t="shared" si="1"/>
        <v>734.4</v>
      </c>
      <c r="D15" s="69">
        <v>680</v>
      </c>
      <c r="E15" s="70">
        <f t="shared" si="2"/>
        <v>707.2</v>
      </c>
      <c r="F15" s="71">
        <f t="shared" si="3"/>
        <v>707</v>
      </c>
    </row>
    <row r="16" spans="1:6" ht="15.75" thickBot="1" x14ac:dyDescent="0.3">
      <c r="A16" s="63"/>
      <c r="B16" s="67">
        <f t="shared" si="0"/>
        <v>1026</v>
      </c>
      <c r="C16" s="68">
        <f t="shared" si="1"/>
        <v>1026</v>
      </c>
      <c r="D16" s="69">
        <v>950</v>
      </c>
      <c r="E16" s="70">
        <f t="shared" si="2"/>
        <v>988</v>
      </c>
      <c r="F16" s="71">
        <f t="shared" si="3"/>
        <v>988</v>
      </c>
    </row>
    <row r="17" spans="1:6" ht="15.75" thickBot="1" x14ac:dyDescent="0.3">
      <c r="A17" s="63"/>
      <c r="B17" s="67">
        <f t="shared" si="0"/>
        <v>1048</v>
      </c>
      <c r="C17" s="68">
        <f t="shared" si="1"/>
        <v>1047.5999999999999</v>
      </c>
      <c r="D17" s="69">
        <v>970</v>
      </c>
      <c r="E17" s="70">
        <f t="shared" si="2"/>
        <v>1008.8</v>
      </c>
      <c r="F17" s="71">
        <f t="shared" si="3"/>
        <v>1009</v>
      </c>
    </row>
    <row r="18" spans="1:6" ht="15.75" thickBot="1" x14ac:dyDescent="0.3">
      <c r="A18" s="63"/>
      <c r="B18" s="67">
        <f t="shared" si="0"/>
        <v>702</v>
      </c>
      <c r="C18" s="68">
        <f t="shared" si="1"/>
        <v>702</v>
      </c>
      <c r="D18" s="69">
        <v>650</v>
      </c>
      <c r="E18" s="70">
        <f t="shared" si="2"/>
        <v>676</v>
      </c>
      <c r="F18" s="71">
        <f t="shared" si="3"/>
        <v>676</v>
      </c>
    </row>
    <row r="19" spans="1:6" ht="15.75" thickBot="1" x14ac:dyDescent="0.3">
      <c r="A19" s="63"/>
      <c r="B19" s="67">
        <f t="shared" si="0"/>
        <v>756</v>
      </c>
      <c r="C19" s="68">
        <f t="shared" si="1"/>
        <v>756</v>
      </c>
      <c r="D19" s="69">
        <v>700</v>
      </c>
      <c r="E19" s="70">
        <f t="shared" si="2"/>
        <v>728</v>
      </c>
      <c r="F19" s="71">
        <f t="shared" si="3"/>
        <v>728</v>
      </c>
    </row>
    <row r="20" spans="1:6" ht="15.75" thickBot="1" x14ac:dyDescent="0.3">
      <c r="A20" s="63"/>
      <c r="B20" s="67">
        <f t="shared" si="0"/>
        <v>324</v>
      </c>
      <c r="C20" s="68">
        <f t="shared" si="1"/>
        <v>324</v>
      </c>
      <c r="D20" s="69">
        <v>300</v>
      </c>
      <c r="E20" s="70">
        <f t="shared" si="2"/>
        <v>312</v>
      </c>
      <c r="F20" s="71">
        <f t="shared" si="3"/>
        <v>312</v>
      </c>
    </row>
    <row r="21" spans="1:6" ht="15.75" thickBot="1" x14ac:dyDescent="0.3">
      <c r="A21" s="63"/>
      <c r="B21" s="67">
        <f t="shared" si="0"/>
        <v>788</v>
      </c>
      <c r="C21" s="68">
        <f t="shared" si="1"/>
        <v>788.4</v>
      </c>
      <c r="D21" s="69">
        <v>730</v>
      </c>
      <c r="E21" s="70">
        <f t="shared" si="2"/>
        <v>759.2</v>
      </c>
      <c r="F21" s="71">
        <f t="shared" si="3"/>
        <v>759</v>
      </c>
    </row>
    <row r="22" spans="1:6" ht="15.75" thickBot="1" x14ac:dyDescent="0.3">
      <c r="A22" s="63"/>
      <c r="B22" s="67">
        <f t="shared" si="0"/>
        <v>810</v>
      </c>
      <c r="C22" s="68">
        <f t="shared" si="1"/>
        <v>810</v>
      </c>
      <c r="D22" s="69">
        <v>750</v>
      </c>
      <c r="E22" s="70">
        <f t="shared" si="2"/>
        <v>780</v>
      </c>
      <c r="F22" s="71">
        <f t="shared" si="3"/>
        <v>780</v>
      </c>
    </row>
    <row r="23" spans="1:6" ht="15.75" thickBot="1" x14ac:dyDescent="0.3">
      <c r="A23" s="63"/>
      <c r="B23" s="67">
        <f t="shared" si="0"/>
        <v>810</v>
      </c>
      <c r="C23" s="68">
        <f t="shared" si="1"/>
        <v>810</v>
      </c>
      <c r="D23" s="69">
        <v>750</v>
      </c>
      <c r="E23" s="70">
        <f t="shared" si="2"/>
        <v>780</v>
      </c>
      <c r="F23" s="71">
        <f t="shared" si="3"/>
        <v>780</v>
      </c>
    </row>
    <row r="24" spans="1:6" x14ac:dyDescent="0.25">
      <c r="A24" s="63"/>
      <c r="B24" s="73"/>
      <c r="C24" s="73"/>
      <c r="D24" s="74"/>
      <c r="E24" s="71"/>
      <c r="F24" s="71"/>
    </row>
    <row r="25" spans="1:6" x14ac:dyDescent="0.25">
      <c r="A25" s="63" t="s">
        <v>67</v>
      </c>
      <c r="B25" s="73">
        <f>AVERAGE(B2:B23)</f>
        <v>879.72727272727298</v>
      </c>
      <c r="C25" s="73"/>
      <c r="D25" s="74">
        <f t="shared" ref="D25:F25" si="4">AVERAGE(D2:D23)</f>
        <v>814.54545454545496</v>
      </c>
      <c r="E25" s="71"/>
      <c r="F25" s="71">
        <f t="shared" si="4"/>
        <v>847.18181818181802</v>
      </c>
    </row>
    <row r="26" spans="1:6" x14ac:dyDescent="0.25">
      <c r="A26" s="63"/>
      <c r="B26" s="73">
        <f>ROUND(B25,2)</f>
        <v>879.73</v>
      </c>
      <c r="C26" s="73"/>
      <c r="D26" s="74">
        <f t="shared" ref="D26:F26" si="5">ROUND(D25,2)</f>
        <v>814.55</v>
      </c>
      <c r="E26" s="71"/>
      <c r="F26" s="71">
        <f t="shared" si="5"/>
        <v>847.18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Лист1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Огнева В. Елена</cp:lastModifiedBy>
  <cp:lastPrinted>2024-12-12T11:20:03Z</cp:lastPrinted>
  <dcterms:created xsi:type="dcterms:W3CDTF">2011-08-15T06:57:36Z</dcterms:created>
  <dcterms:modified xsi:type="dcterms:W3CDTF">2026-05-06T10:14:38Z</dcterms:modified>
</cp:coreProperties>
</file>