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Контракты 2026\Канцелярия\7 590,09\"/>
    </mc:Choice>
  </mc:AlternateContent>
  <bookViews>
    <workbookView xWindow="360" yWindow="15" windowWidth="20955" windowHeight="9720" activeTab="1"/>
  </bookViews>
  <sheets>
    <sheet name="НМЦК-п.3.7.1" sheetId="1" r:id="rId1"/>
    <sheet name="Прилож.1 - п.3.7.1" sheetId="2" r:id="rId2"/>
  </sheets>
  <definedNames>
    <definedName name="_xlnm.Print_Area" localSheetId="1">'Прилож.1 - п.3.7.1'!$A$1:$O$20</definedName>
  </definedNames>
  <calcPr calcId="162913"/>
</workbook>
</file>

<file path=xl/calcChain.xml><?xml version="1.0" encoding="utf-8"?>
<calcChain xmlns="http://schemas.openxmlformats.org/spreadsheetml/2006/main">
  <c r="L13" i="2" l="1"/>
  <c r="M13" i="2" s="1"/>
  <c r="K13" i="2"/>
  <c r="O13" i="2" s="1"/>
  <c r="H13" i="2"/>
  <c r="L12" i="2"/>
  <c r="M12" i="2" s="1"/>
  <c r="K12" i="2"/>
  <c r="H12" i="2"/>
  <c r="L11" i="2"/>
  <c r="K11" i="2"/>
  <c r="H11" i="2"/>
  <c r="L10" i="2"/>
  <c r="K10" i="2"/>
  <c r="O10" i="2" s="1"/>
  <c r="H10" i="2"/>
  <c r="M11" i="2" l="1"/>
  <c r="M10" i="2"/>
  <c r="O14" i="2"/>
</calcChain>
</file>

<file path=xl/sharedStrings.xml><?xml version="1.0" encoding="utf-8"?>
<sst xmlns="http://schemas.openxmlformats.org/spreadsheetml/2006/main" count="48" uniqueCount="48">
  <si>
    <t>Обоснование начальной (максимальной) цены контракта (НМЦК)</t>
  </si>
  <si>
    <t>Оказание услуг по предоставлению неисключительных прав на использование программного обеспечения для образовательных учреждений для ГБОУ школы-интерната № 1 имени К.К. Грота Красногвардейского района Санкт-Петербурга для нужд Санкт-Пеьербурга в 2021 году</t>
  </si>
  <si>
    <t>(предмет контракта)</t>
  </si>
  <si>
    <t>Основные характеристики объекта закупки</t>
  </si>
  <si>
    <t>закупка программного обеспечения Майкрасофт и антивируса для образовательных учреждений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</si>
  <si>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</si>
  <si>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indexed="2"/>
        <rFont val="Times New Roman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rFont val="Times New Roman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rFont val="Times New Roman"/>
      </rPr>
      <t>(</t>
    </r>
    <r>
      <rPr>
        <b/>
        <i/>
        <sz val="12"/>
        <color indexed="2"/>
        <rFont val="Times New Roman"/>
      </rPr>
      <t>п.3.7.1</t>
    </r>
    <r>
      <rPr>
        <i/>
        <sz val="12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</si>
  <si>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rFont val="Times New Roman"/>
      </rPr>
      <t>Приложении №1</t>
    </r>
    <r>
      <rPr>
        <sz val="12"/>
        <rFont val="Times New Roman"/>
      </rPr>
      <t>)</t>
    </r>
  </si>
  <si>
    <t>Дата подготовки обоснования НМЦК: 31.03.2021.</t>
  </si>
  <si>
    <t>Работник контрактной службы</t>
  </si>
  <si>
    <t>инженер</t>
  </si>
  <si>
    <t>___________________________ /Беляев Д.С./</t>
  </si>
  <si>
    <t>31.03.2021г.</t>
  </si>
  <si>
    <t>Исполднитель: Беляев Д.С.</t>
  </si>
  <si>
    <t>тел: 444-05-15</t>
  </si>
  <si>
    <t>Определение и обоснование НМЦК методом сопоставимых рыночных цен (анализ рынка)</t>
  </si>
  <si>
    <t>Поставка канцелярских товаров для Государственного бюджетного общеобразовательного учреждения школа-интернат №1 имени К.К.Грота Красногвардейского района Санкт-Петербурга для нужд Санкт-Петербурга в 2026 году.</t>
  </si>
  <si>
    <r>
      <rPr>
        <sz val="12"/>
        <rFont val="Times New Roman"/>
      </rPr>
      <t xml:space="preserve">Заказчиком было направлены запросы от 16.03.2026 №119о предоставлении ценовой информации </t>
    </r>
    <r>
      <rPr>
        <u/>
        <sz val="12"/>
        <rFont val="Times New Roman"/>
      </rPr>
      <t>5-ти поставщикам (подрядчикам, исполнителям)</t>
    </r>
    <r>
      <rPr>
        <sz val="12"/>
        <rFont val="Times New Roman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</si>
  <si>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3_ поставщиков (подрядчиков, исполнителей).</t>
  </si>
  <si>
    <t>ИЦИ № 1 от 25.03.2026 №125 ; ИЦИ № 2 от 25.03.2026 № 126; ИЦИ №3 от 25.03.2026 № 127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</si>
  <si>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</si>
  <si>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</si>
  <si>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</si>
  <si>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</si>
  <si>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rFont val="Times New Roman"/>
      </rPr>
      <t>n</t>
    </r>
    <r>
      <rPr>
        <b/>
        <sz val="10"/>
        <rFont val="Times New Roman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</si>
  <si>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</si>
  <si>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</si>
  <si>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</si>
  <si>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</si>
  <si>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</si>
  <si>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</si>
  <si>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</si>
  <si>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</si>
  <si>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</si>
  <si>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2"/>
        <rFont val="Times New Roman"/>
      </rPr>
      <t>(не должен превышать 33%)</t>
    </r>
  </si>
  <si>
    <t>8=3+4+5+6+7</t>
  </si>
  <si>
    <t>10 = кол-во ответов ИЦИ</t>
  </si>
  <si>
    <t>11=          /10</t>
  </si>
  <si>
    <t>Скрепки 28мм</t>
  </si>
  <si>
    <t>Скрепки 50 мм</t>
  </si>
  <si>
    <t xml:space="preserve">Кнопка гвоздик </t>
  </si>
  <si>
    <t>Дырокол</t>
  </si>
  <si>
    <t xml:space="preserve">Начальная (максимальная) цена контракта </t>
  </si>
  <si>
    <t>Специалист контрактной службы</t>
  </si>
  <si>
    <t>______________________________/Е.О. Климова ./</t>
  </si>
  <si>
    <t xml:space="preserve">                                                                                                                                                                 </t>
  </si>
  <si>
    <t>Предельная цена по 100-р</t>
  </si>
  <si>
    <t>15=9*11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</si>
</sst>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scheme val="minor"/>
    </font>
    <font>
      <sz val="8"/>
      <name val="Arial"/>
    </font>
    <font>
      <sz val="11"/>
      <name val="Times New Roman"/>
    </font>
    <font>
      <b/>
      <sz val="12"/>
      <name val="Times New Roman"/>
    </font>
    <font>
      <i/>
      <sz val="12"/>
      <name val="Times New Roman"/>
    </font>
    <font>
      <sz val="12"/>
      <name val="Times New Roman"/>
    </font>
    <font>
      <b/>
      <sz val="11"/>
      <name val="Times New Roman"/>
    </font>
    <font>
      <b/>
      <sz val="11"/>
      <color indexed="2"/>
      <name val="Times New Roman"/>
    </font>
    <font>
      <sz val="12"/>
      <color indexed="2"/>
      <name val="Times New Roman"/>
    </font>
    <font>
      <sz val="11"/>
      <color indexed="2"/>
      <name val="Calibri"/>
      <scheme val="minor"/>
    </font>
    <font>
      <b/>
      <sz val="10"/>
      <name val="Times New Roman"/>
    </font>
    <font>
      <b/>
      <i/>
      <sz val="10"/>
      <name val="Times New Roman"/>
    </font>
    <font>
      <i/>
      <sz val="10"/>
      <name val="Times New Roman"/>
    </font>
    <font>
      <sz val="12"/>
      <color theme="1"/>
      <name val="Times New Roman"/>
    </font>
    <font>
      <sz val="9"/>
      <color theme="1"/>
      <name val="Times New Roman"/>
    </font>
    <font>
      <sz val="10"/>
      <name val="Times New Roman"/>
    </font>
    <font>
      <sz val="10"/>
      <color theme="1"/>
      <name val="Times New Roman"/>
    </font>
    <font>
      <sz val="11"/>
      <color theme="1"/>
      <name val="Times New Roman"/>
    </font>
    <font>
      <b/>
      <sz val="12"/>
      <color indexed="2"/>
      <name val="Times New Roman"/>
    </font>
    <font>
      <b/>
      <i/>
      <sz val="12"/>
      <color indexed="2"/>
      <name val="Times New Roman"/>
    </font>
    <font>
      <u/>
      <sz val="12"/>
      <name val="Times New Roman"/>
    </font>
    <font>
      <i/>
      <sz val="10"/>
      <color indexed="2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65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0">
    <xf numFmtId="0" fontId="0" fillId="0" borderId="0" xfId="0"/>
    <xf numFmtId="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4" fontId="2" fillId="0" borderId="0" xfId="0" applyNumberFormat="1" applyFont="1" applyAlignment="1">
      <alignment vertical="center" wrapText="1"/>
    </xf>
    <xf numFmtId="0" fontId="10" fillId="2" borderId="5" xfId="0" applyFont="1" applyFill="1" applyBorder="1" applyAlignment="1">
      <alignment horizontal="center" vertical="center" wrapText="1"/>
    </xf>
    <xf numFmtId="4" fontId="10" fillId="2" borderId="5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top" wrapText="1"/>
    </xf>
    <xf numFmtId="4" fontId="10" fillId="2" borderId="7" xfId="0" applyNumberFormat="1" applyFont="1" applyFill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9" fontId="0" fillId="0" borderId="0" xfId="0" applyNumberFormat="1"/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wrapText="1"/>
    </xf>
    <xf numFmtId="4" fontId="14" fillId="0" borderId="2" xfId="0" applyNumberFormat="1" applyFont="1" applyBorder="1" applyAlignment="1">
      <alignment horizontal="center" vertical="center" wrapText="1"/>
    </xf>
    <xf numFmtId="4" fontId="15" fillId="0" borderId="2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4" fontId="15" fillId="0" borderId="5" xfId="0" applyNumberFormat="1" applyFont="1" applyBorder="1" applyAlignment="1">
      <alignment horizontal="center" vertical="center" wrapText="1"/>
    </xf>
    <xf numFmtId="10" fontId="15" fillId="0" borderId="5" xfId="0" applyNumberFormat="1" applyFont="1" applyBorder="1" applyAlignment="1">
      <alignment horizontal="center" vertical="center" wrapText="1"/>
    </xf>
    <xf numFmtId="4" fontId="15" fillId="2" borderId="2" xfId="0" applyNumberFormat="1" applyFont="1" applyFill="1" applyBorder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7" fillId="0" borderId="0" xfId="0" applyFont="1"/>
    <xf numFmtId="0" fontId="13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0" fontId="13" fillId="0" borderId="0" xfId="0" applyFont="1"/>
    <xf numFmtId="0" fontId="17" fillId="0" borderId="0" xfId="0" applyFont="1"/>
    <xf numFmtId="0" fontId="2" fillId="0" borderId="0" xfId="0" applyNumberFormat="1" applyFont="1" applyAlignment="1">
      <alignment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10" fillId="0" borderId="7" xfId="0" applyNumberFormat="1" applyFont="1" applyBorder="1" applyAlignment="1">
      <alignment horizontal="center" vertical="top" wrapText="1"/>
    </xf>
    <xf numFmtId="0" fontId="11" fillId="0" borderId="2" xfId="0" applyNumberFormat="1" applyFont="1" applyBorder="1" applyAlignment="1">
      <alignment horizontal="center" vertical="center" wrapText="1"/>
    </xf>
    <xf numFmtId="0" fontId="15" fillId="0" borderId="5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right" vertical="center" wrapText="1"/>
    </xf>
    <xf numFmtId="0" fontId="0" fillId="0" borderId="0" xfId="0" applyNumberFormat="1"/>
  </cellXfs>
  <cellStyles count="3">
    <cellStyle name="Обычный" xfId="0" builtinId="0"/>
    <cellStyle name="Обычный 3" xfId="1"/>
    <cellStyle name="Обычный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113163</xdr:colOff>
      <xdr:row>7</xdr:row>
      <xdr:rowOff>354210</xdr:rowOff>
    </xdr:from>
    <xdr:to>
      <xdr:col>7</xdr:col>
      <xdr:colOff>555538</xdr:colOff>
      <xdr:row>7</xdr:row>
      <xdr:rowOff>686282</xdr:rowOff>
    </xdr:to>
    <xdr:pic>
      <xdr:nvPicPr>
        <xdr:cNvPr id="14420" name="Рисунок 1" descr="C:\Temp\KClipboardExport\l41eo45a.gif"/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14</xdr:col>
      <xdr:colOff>64460</xdr:colOff>
      <xdr:row>7</xdr:row>
      <xdr:rowOff>132829</xdr:rowOff>
    </xdr:from>
    <xdr:to>
      <xdr:col>14</xdr:col>
      <xdr:colOff>1019100</xdr:colOff>
      <xdr:row>7</xdr:row>
      <xdr:rowOff>487039</xdr:rowOff>
    </xdr:to>
    <xdr:pic>
      <xdr:nvPicPr>
        <xdr:cNvPr id="14421" name="Picture 1" descr="C:\Temp\KClipboardExport\7d4qbwfz.gif"/>
        <xdr:cNvPicPr>
          <a:picLocks noChangeAspect="1"/>
        </xdr:cNvPicPr>
      </xdr:nvPicPr>
      <xdr:blipFill>
        <a:blip xmlns:r="http://schemas.openxmlformats.org/officeDocument/2006/relationships" r:embed="rId1"/>
        <a:srcRect t="1363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27625</xdr:colOff>
      <xdr:row>7</xdr:row>
      <xdr:rowOff>513605</xdr:rowOff>
    </xdr:from>
    <xdr:to>
      <xdr:col>11</xdr:col>
      <xdr:colOff>847204</xdr:colOff>
      <xdr:row>7</xdr:row>
      <xdr:rowOff>943086</xdr:rowOff>
    </xdr:to>
    <xdr:pic>
      <xdr:nvPicPr>
        <xdr:cNvPr id="14422" name="Picture 21" descr="C:\Temp\KClipboardExport\sssqsznq.gif"/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12</xdr:col>
      <xdr:colOff>66023</xdr:colOff>
      <xdr:row>7</xdr:row>
      <xdr:rowOff>770408</xdr:rowOff>
    </xdr:from>
    <xdr:to>
      <xdr:col>12</xdr:col>
      <xdr:colOff>695790</xdr:colOff>
      <xdr:row>7</xdr:row>
      <xdr:rowOff>1093626</xdr:rowOff>
    </xdr:to>
    <xdr:pic>
      <xdr:nvPicPr>
        <xdr:cNvPr id="14423" name="Picture 19" descr="C:\Temp\KClipboardExport\8c4wnzhy.gif"/>
        <xdr:cNvPicPr>
          <a:picLocks noChangeAspect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216321</xdr:colOff>
      <xdr:row>8</xdr:row>
      <xdr:rowOff>227707</xdr:rowOff>
    </xdr:from>
    <xdr:to>
      <xdr:col>10</xdr:col>
      <xdr:colOff>479300</xdr:colOff>
      <xdr:row>8</xdr:row>
      <xdr:rowOff>428625</xdr:rowOff>
    </xdr:to>
    <xdr:pic>
      <xdr:nvPicPr>
        <xdr:cNvPr id="14424" name="Рисунок 1" descr="C:\Temp\KClipboardExport\l41eo45a.gif"/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14</xdr:col>
      <xdr:colOff>46042</xdr:colOff>
      <xdr:row>6</xdr:row>
      <xdr:rowOff>239613</xdr:rowOff>
    </xdr:from>
    <xdr:to>
      <xdr:col>14</xdr:col>
      <xdr:colOff>630287</xdr:colOff>
      <xdr:row>6</xdr:row>
      <xdr:rowOff>571648</xdr:rowOff>
    </xdr:to>
    <xdr:pic>
      <xdr:nvPicPr>
        <xdr:cNvPr id="14425" name="Picture 1" descr="C:\Temp\KClipboardExport\7d4qbwfz.gif"/>
        <xdr:cNvPicPr>
          <a:picLocks noChangeAspect="1"/>
        </xdr:cNvPicPr>
      </xdr:nvPicPr>
      <xdr:blipFill>
        <a:blip xmlns:r="http://schemas.openxmlformats.org/officeDocument/2006/relationships" r:embed="rId1"/>
        <a:srcRect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12</xdr:col>
      <xdr:colOff>94318</xdr:colOff>
      <xdr:row>13</xdr:row>
      <xdr:rowOff>10119</xdr:rowOff>
    </xdr:from>
    <xdr:to>
      <xdr:col>12</xdr:col>
      <xdr:colOff>639922</xdr:colOff>
      <xdr:row>13</xdr:row>
      <xdr:rowOff>277042</xdr:rowOff>
    </xdr:to>
    <xdr:pic>
      <xdr:nvPicPr>
        <xdr:cNvPr id="14426" name="Picture 1" descr="C:\Temp\KClipboardExport\7d4qbwfz.gif"/>
        <xdr:cNvPicPr>
          <a:picLocks noChangeAspect="1"/>
        </xdr:cNvPicPr>
      </xdr:nvPicPr>
      <xdr:blipFill>
        <a:blip xmlns:r="http://schemas.openxmlformats.org/officeDocument/2006/relationships" r:embed="rId1"/>
        <a:srcRect t="13635" r="53398" b="32676"/>
        <a:stretch/>
      </xdr:blipFill>
      <xdr:spPr bwMode="auto">
        <a:xfrm>
          <a:off x="8914468" y="7982544"/>
          <a:ext cx="545603" cy="26692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tabColor indexed="5"/>
  </sheetPr>
  <dimension ref="A1:IW16"/>
  <sheetViews>
    <sheetView workbookViewId="0">
      <selection activeCell="B6" sqref="B6"/>
    </sheetView>
  </sheetViews>
  <sheetFormatPr defaultRowHeight="15" customHeight="1" x14ac:dyDescent="0.25"/>
  <cols>
    <col min="1" max="1" width="36.140625" style="1" customWidth="1"/>
    <col min="2" max="2" width="49" style="2" customWidth="1"/>
    <col min="3" max="257" width="9.140625" style="3" customWidth="1"/>
  </cols>
  <sheetData>
    <row r="1" spans="1:2" ht="25.5" customHeight="1" x14ac:dyDescent="0.25">
      <c r="A1" s="40" t="s">
        <v>0</v>
      </c>
      <c r="B1" s="40"/>
    </row>
    <row r="2" spans="1:2" ht="71.25" customHeight="1" x14ac:dyDescent="0.25">
      <c r="A2" s="40" t="s">
        <v>1</v>
      </c>
      <c r="B2" s="40"/>
    </row>
    <row r="3" spans="1:2" ht="15.75" x14ac:dyDescent="0.25">
      <c r="A3" s="41" t="s">
        <v>2</v>
      </c>
      <c r="B3" s="41"/>
    </row>
    <row r="4" spans="1:2" ht="15.75" x14ac:dyDescent="0.25">
      <c r="A4" s="4"/>
      <c r="B4" s="4"/>
    </row>
    <row r="5" spans="1:2" ht="86.25" customHeight="1" x14ac:dyDescent="0.25">
      <c r="A5" s="5" t="s">
        <v>3</v>
      </c>
      <c r="B5" s="5" t="s">
        <v>4</v>
      </c>
    </row>
    <row r="6" spans="1:2" ht="242.25" customHeight="1" x14ac:dyDescent="0.25">
      <c r="A6" s="5" t="s">
        <v>5</v>
      </c>
      <c r="B6" s="5" t="s">
        <v>6</v>
      </c>
    </row>
    <row r="7" spans="1:2" ht="91.5" customHeight="1" x14ac:dyDescent="0.25">
      <c r="A7" s="5" t="s">
        <v>7</v>
      </c>
      <c r="B7" s="6">
        <v>192688.28</v>
      </c>
    </row>
    <row r="8" spans="1:2" ht="29.25" customHeight="1" x14ac:dyDescent="0.25">
      <c r="A8" s="42" t="s">
        <v>8</v>
      </c>
      <c r="B8" s="43"/>
    </row>
    <row r="9" spans="1:2" ht="15.75" x14ac:dyDescent="0.25">
      <c r="A9" s="7"/>
      <c r="B9" s="7"/>
    </row>
    <row r="10" spans="1:2" ht="15.75" x14ac:dyDescent="0.25">
      <c r="A10" s="44" t="s">
        <v>9</v>
      </c>
      <c r="B10" s="44"/>
    </row>
    <row r="11" spans="1:2" ht="15.75" x14ac:dyDescent="0.25">
      <c r="A11" s="7"/>
      <c r="B11" s="7"/>
    </row>
    <row r="12" spans="1:2" ht="15.75" x14ac:dyDescent="0.25">
      <c r="A12" s="8" t="s">
        <v>10</v>
      </c>
      <c r="B12" s="8" t="s">
        <v>11</v>
      </c>
    </row>
    <row r="13" spans="1:2" ht="15.75" x14ac:dyDescent="0.25">
      <c r="A13" s="7"/>
      <c r="B13" s="7"/>
    </row>
    <row r="14" spans="1:2" ht="15.75" x14ac:dyDescent="0.25">
      <c r="A14" s="9"/>
      <c r="B14" s="7" t="s">
        <v>12</v>
      </c>
    </row>
    <row r="15" spans="1:2" ht="15.75" x14ac:dyDescent="0.25">
      <c r="A15" s="10"/>
      <c r="B15" s="7"/>
    </row>
    <row r="16" spans="1:2" ht="18.75" customHeight="1" x14ac:dyDescent="0.25">
      <c r="A16" s="8" t="s">
        <v>13</v>
      </c>
      <c r="B16" s="7" t="s">
        <v>14</v>
      </c>
    </row>
  </sheetData>
  <mergeCells count="5"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scale="90" orientation="portrait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tabColor indexed="5"/>
    <pageSetUpPr fitToPage="1"/>
  </sheetPr>
  <dimension ref="A1:R25"/>
  <sheetViews>
    <sheetView tabSelected="1" topLeftCell="A7" workbookViewId="0">
      <selection activeCell="O14" sqref="O14"/>
    </sheetView>
  </sheetViews>
  <sheetFormatPr defaultRowHeight="15" customHeight="1" x14ac:dyDescent="0.25"/>
  <cols>
    <col min="1" max="1" width="3.5703125" customWidth="1"/>
    <col min="2" max="2" width="33" customWidth="1"/>
    <col min="3" max="3" width="8.42578125" customWidth="1"/>
    <col min="4" max="4" width="10" customWidth="1"/>
    <col min="5" max="5" width="9.28515625" customWidth="1"/>
    <col min="6" max="6" width="7.7109375" customWidth="1"/>
    <col min="7" max="7" width="7.42578125" customWidth="1"/>
    <col min="8" max="8" width="11.42578125" customWidth="1"/>
    <col min="9" max="9" width="8.42578125" customWidth="1"/>
    <col min="10" max="10" width="8.85546875" customWidth="1"/>
    <col min="11" max="11" width="11" customWidth="1"/>
    <col min="12" max="12" width="13.140625" customWidth="1"/>
    <col min="13" max="13" width="11.28515625" customWidth="1"/>
    <col min="14" max="14" width="11.28515625" style="69" customWidth="1"/>
    <col min="15" max="15" width="16.140625" customWidth="1"/>
    <col min="16" max="16" width="5.42578125" customWidth="1"/>
    <col min="17" max="17" width="11.7109375" customWidth="1"/>
    <col min="18" max="18" width="11.140625" bestFit="1" customWidth="1"/>
  </cols>
  <sheetData>
    <row r="1" spans="1:18" ht="33.75" customHeight="1" x14ac:dyDescent="0.25">
      <c r="A1" s="45" t="s">
        <v>15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43.5" customHeight="1" x14ac:dyDescent="0.25">
      <c r="A2" s="46" t="s">
        <v>16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8" ht="49.5" customHeight="1" x14ac:dyDescent="0.25">
      <c r="A3" s="47" t="s">
        <v>17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</row>
    <row r="4" spans="1:18" ht="22.5" customHeight="1" x14ac:dyDescent="0.25">
      <c r="A4" s="47" t="s">
        <v>18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</row>
    <row r="5" spans="1:18" ht="22.5" customHeight="1" x14ac:dyDescent="0.25">
      <c r="A5" s="48" t="s">
        <v>19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</row>
    <row r="6" spans="1:18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11"/>
      <c r="L6" s="3"/>
      <c r="M6" s="3"/>
      <c r="N6" s="63"/>
      <c r="O6" s="11"/>
    </row>
    <row r="7" spans="1:18" ht="69" customHeight="1" x14ac:dyDescent="0.25">
      <c r="A7" s="50" t="s">
        <v>20</v>
      </c>
      <c r="B7" s="52" t="s">
        <v>21</v>
      </c>
      <c r="C7" s="54" t="s">
        <v>22</v>
      </c>
      <c r="D7" s="55"/>
      <c r="E7" s="55"/>
      <c r="F7" s="55"/>
      <c r="G7" s="55"/>
      <c r="H7" s="56"/>
      <c r="I7" s="52" t="s">
        <v>23</v>
      </c>
      <c r="J7" s="52" t="s">
        <v>24</v>
      </c>
      <c r="K7" s="58" t="s">
        <v>25</v>
      </c>
      <c r="L7" s="58"/>
      <c r="M7" s="58"/>
      <c r="N7" s="64"/>
      <c r="O7" s="13" t="s">
        <v>26</v>
      </c>
    </row>
    <row r="8" spans="1:18" ht="89.25" x14ac:dyDescent="0.25">
      <c r="A8" s="51"/>
      <c r="B8" s="53"/>
      <c r="C8" s="12" t="s">
        <v>27</v>
      </c>
      <c r="D8" s="12" t="s">
        <v>28</v>
      </c>
      <c r="E8" s="12" t="s">
        <v>29</v>
      </c>
      <c r="F8" s="12" t="s">
        <v>30</v>
      </c>
      <c r="G8" s="12" t="s">
        <v>31</v>
      </c>
      <c r="H8" s="14"/>
      <c r="I8" s="57"/>
      <c r="J8" s="57"/>
      <c r="K8" s="15" t="s">
        <v>32</v>
      </c>
      <c r="L8" s="16" t="s">
        <v>33</v>
      </c>
      <c r="M8" s="16" t="s">
        <v>34</v>
      </c>
      <c r="N8" s="65" t="s">
        <v>46</v>
      </c>
      <c r="O8" s="17"/>
    </row>
    <row r="9" spans="1:18" ht="54" x14ac:dyDescent="0.25">
      <c r="A9" s="18">
        <v>1</v>
      </c>
      <c r="B9" s="18">
        <v>2</v>
      </c>
      <c r="C9" s="18">
        <v>3</v>
      </c>
      <c r="D9" s="18">
        <v>4</v>
      </c>
      <c r="E9" s="18">
        <v>5</v>
      </c>
      <c r="F9" s="18">
        <v>6</v>
      </c>
      <c r="G9" s="18">
        <v>7</v>
      </c>
      <c r="H9" s="18" t="s">
        <v>35</v>
      </c>
      <c r="I9" s="18">
        <v>9</v>
      </c>
      <c r="J9" s="18" t="s">
        <v>36</v>
      </c>
      <c r="K9" s="19" t="s">
        <v>37</v>
      </c>
      <c r="L9" s="19">
        <v>12</v>
      </c>
      <c r="M9" s="19">
        <v>13</v>
      </c>
      <c r="N9" s="66">
        <v>14</v>
      </c>
      <c r="O9" s="18" t="s">
        <v>47</v>
      </c>
      <c r="Q9" s="20"/>
      <c r="R9" s="20"/>
    </row>
    <row r="10" spans="1:18" ht="15.75" x14ac:dyDescent="0.25">
      <c r="A10" s="21">
        <v>1</v>
      </c>
      <c r="B10" s="22" t="s">
        <v>38</v>
      </c>
      <c r="C10" s="23">
        <v>56.1</v>
      </c>
      <c r="D10" s="23">
        <v>57.17</v>
      </c>
      <c r="E10" s="23">
        <v>53.43</v>
      </c>
      <c r="F10" s="24"/>
      <c r="G10" s="18"/>
      <c r="H10" s="25">
        <f t="shared" ref="H10:H13" si="0">C10+D10+E10+F10+G10</f>
        <v>166.70000000000002</v>
      </c>
      <c r="I10" s="26">
        <v>20</v>
      </c>
      <c r="J10" s="27">
        <v>3</v>
      </c>
      <c r="K10" s="28">
        <f t="shared" ref="K10:K13" si="1">ROUND(AVERAGE(C10:G10),2)</f>
        <v>55.57</v>
      </c>
      <c r="L10" s="28">
        <f t="shared" ref="L10:L13" si="2">STDEV(C10:G10)</f>
        <v>1.9261965977888491</v>
      </c>
      <c r="M10" s="29">
        <f t="shared" ref="M10:M13" si="3">L10/K10</f>
        <v>3.4662526503308422E-2</v>
      </c>
      <c r="N10" s="67">
        <v>80.61</v>
      </c>
      <c r="O10" s="30">
        <f t="shared" ref="O10:O13" si="4">I10*K10</f>
        <v>1111.4000000000001</v>
      </c>
      <c r="Q10" s="20"/>
      <c r="R10" s="20"/>
    </row>
    <row r="11" spans="1:18" ht="15.75" x14ac:dyDescent="0.25">
      <c r="A11" s="21">
        <v>1</v>
      </c>
      <c r="B11" s="22" t="s">
        <v>39</v>
      </c>
      <c r="C11" s="31">
        <v>218.32</v>
      </c>
      <c r="D11" s="23">
        <v>222.47</v>
      </c>
      <c r="E11" s="31">
        <v>207.92</v>
      </c>
      <c r="F11" s="24"/>
      <c r="G11" s="32"/>
      <c r="H11" s="25">
        <f>C11+D11+E11+F11+G11</f>
        <v>648.70999999999992</v>
      </c>
      <c r="I11" s="26">
        <v>20</v>
      </c>
      <c r="J11" s="33">
        <v>3</v>
      </c>
      <c r="K11" s="28">
        <f>ROUND(AVERAGE(C11:G11),2)</f>
        <v>216.24</v>
      </c>
      <c r="L11" s="28">
        <f>STDEV(C11:G11)</f>
        <v>7.4953874705270183</v>
      </c>
      <c r="M11" s="29">
        <f>L11/K11</f>
        <v>3.4662354192226311E-2</v>
      </c>
      <c r="N11" s="67">
        <v>105.72</v>
      </c>
      <c r="O11" s="30">
        <v>2114.4</v>
      </c>
      <c r="Q11" s="20"/>
      <c r="R11" s="20"/>
    </row>
    <row r="12" spans="1:18" ht="15.75" x14ac:dyDescent="0.25">
      <c r="A12" s="21">
        <v>1</v>
      </c>
      <c r="B12" s="22" t="s">
        <v>40</v>
      </c>
      <c r="C12" s="23">
        <v>81.94</v>
      </c>
      <c r="D12" s="31">
        <v>83.5</v>
      </c>
      <c r="E12" s="23">
        <v>78.040000000000006</v>
      </c>
      <c r="F12" s="34"/>
      <c r="G12" s="18"/>
      <c r="H12" s="25">
        <f>C12+D12+E12+F12+G12</f>
        <v>243.48000000000002</v>
      </c>
      <c r="I12" s="26">
        <v>20</v>
      </c>
      <c r="J12" s="33">
        <v>3</v>
      </c>
      <c r="K12" s="28">
        <f>ROUND(AVERAGE(C12:G12),2)</f>
        <v>81.16</v>
      </c>
      <c r="L12" s="28">
        <f>STDEV(C12:G12)</f>
        <v>2.812329994861908</v>
      </c>
      <c r="M12" s="29">
        <f>L12/K12</f>
        <v>3.4651675639008235E-2</v>
      </c>
      <c r="N12" s="67">
        <v>64.36</v>
      </c>
      <c r="O12" s="30">
        <v>1287.2</v>
      </c>
      <c r="Q12" s="20"/>
      <c r="R12" s="20"/>
    </row>
    <row r="13" spans="1:18" ht="15.75" x14ac:dyDescent="0.25">
      <c r="A13" s="21">
        <v>2</v>
      </c>
      <c r="B13" s="22" t="s">
        <v>41</v>
      </c>
      <c r="C13" s="23">
        <v>535.79</v>
      </c>
      <c r="D13" s="23">
        <v>546</v>
      </c>
      <c r="E13" s="23">
        <v>510.28</v>
      </c>
      <c r="F13" s="24"/>
      <c r="G13" s="18"/>
      <c r="H13" s="25">
        <f t="shared" si="0"/>
        <v>1592.07</v>
      </c>
      <c r="I13" s="26">
        <v>1</v>
      </c>
      <c r="J13" s="27">
        <v>3</v>
      </c>
      <c r="K13" s="28">
        <f t="shared" si="1"/>
        <v>530.69000000000005</v>
      </c>
      <c r="L13" s="28">
        <f t="shared" si="2"/>
        <v>18.398018915089754</v>
      </c>
      <c r="M13" s="29">
        <f t="shared" si="3"/>
        <v>3.4668109282424302E-2</v>
      </c>
      <c r="N13" s="67">
        <v>649</v>
      </c>
      <c r="O13" s="30">
        <f t="shared" si="4"/>
        <v>530.69000000000005</v>
      </c>
      <c r="Q13" s="20"/>
      <c r="R13" s="20"/>
    </row>
    <row r="14" spans="1:18" ht="25.5" customHeight="1" x14ac:dyDescent="0.25">
      <c r="A14" s="59" t="s">
        <v>42</v>
      </c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35"/>
      <c r="N14" s="68"/>
      <c r="O14" s="36">
        <f>SUM(O10:O13)</f>
        <v>5043.6900000000005</v>
      </c>
      <c r="Q14" s="37"/>
      <c r="R14" s="37"/>
    </row>
    <row r="15" spans="1:18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11"/>
      <c r="L15" s="3"/>
      <c r="M15" s="3"/>
      <c r="N15" s="63"/>
      <c r="O15" s="11"/>
    </row>
    <row r="16" spans="1:18" ht="15.75" x14ac:dyDescent="0.25">
      <c r="A16" s="38"/>
      <c r="B16" s="61" t="s">
        <v>43</v>
      </c>
      <c r="C16" s="61"/>
      <c r="D16" s="61"/>
      <c r="E16" s="38"/>
      <c r="F16" s="38"/>
    </row>
    <row r="17" spans="1:7" ht="15.75" x14ac:dyDescent="0.25">
      <c r="A17" s="38"/>
      <c r="B17" s="39"/>
      <c r="C17" s="38"/>
      <c r="D17" s="38"/>
      <c r="E17" s="38"/>
      <c r="F17" s="38"/>
    </row>
    <row r="18" spans="1:7" ht="15.75" x14ac:dyDescent="0.25">
      <c r="A18" s="38"/>
      <c r="B18" s="61" t="s">
        <v>44</v>
      </c>
      <c r="C18" s="61"/>
      <c r="D18" s="61"/>
      <c r="E18" s="61"/>
      <c r="F18" s="62"/>
    </row>
    <row r="19" spans="1:7" x14ac:dyDescent="0.25">
      <c r="A19" s="38"/>
      <c r="B19" s="38"/>
      <c r="C19" s="38"/>
      <c r="D19" s="38"/>
      <c r="E19" s="38"/>
      <c r="F19" s="38"/>
    </row>
    <row r="20" spans="1:7" x14ac:dyDescent="0.25">
      <c r="A20" s="38"/>
      <c r="B20" s="38"/>
      <c r="C20" s="38"/>
      <c r="D20" s="38"/>
      <c r="E20" s="38"/>
      <c r="F20" s="38"/>
    </row>
    <row r="21" spans="1:7" x14ac:dyDescent="0.25">
      <c r="A21" s="38"/>
      <c r="B21" s="38"/>
      <c r="C21" s="38"/>
      <c r="D21" s="38"/>
      <c r="E21" s="38"/>
      <c r="F21" s="38"/>
    </row>
    <row r="25" spans="1:7" x14ac:dyDescent="0.25">
      <c r="G25" t="s">
        <v>45</v>
      </c>
    </row>
  </sheetData>
  <mergeCells count="14">
    <mergeCell ref="K7:M7"/>
    <mergeCell ref="A14:L14"/>
    <mergeCell ref="B16:D16"/>
    <mergeCell ref="B18:F18"/>
    <mergeCell ref="A7:A8"/>
    <mergeCell ref="B7:B8"/>
    <mergeCell ref="C7:H7"/>
    <mergeCell ref="I7:I8"/>
    <mergeCell ref="J7:J8"/>
    <mergeCell ref="A1:O1"/>
    <mergeCell ref="A2:O2"/>
    <mergeCell ref="A3:O3"/>
    <mergeCell ref="A4:O4"/>
    <mergeCell ref="A5:O5"/>
  </mergeCells>
  <pageMargins left="0.39370099999999991" right="0.39370099999999991" top="0.39370099999999991" bottom="0.39370099999999991" header="0" footer="0"/>
  <pageSetup paperSize="9" scale="81" orientation="landscape" r:id="rId1"/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НМЦК-п.3.7.1</vt:lpstr>
      <vt:lpstr>Прилож.1 - п.3.7.1</vt:lpstr>
      <vt:lpstr>'Прилож.1 - п.3.7.1'!Область_печати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Климова Екатерина Олеговна</cp:lastModifiedBy>
  <cp:revision>3</cp:revision>
  <cp:lastPrinted>2026-04-27T10:55:17Z</cp:lastPrinted>
  <dcterms:created xsi:type="dcterms:W3CDTF">2011-08-15T06:57:00Z</dcterms:created>
  <dcterms:modified xsi:type="dcterms:W3CDTF">2026-04-27T10:55:18Z</dcterms:modified>
  <cp:version>1048576</cp:version>
</cp:coreProperties>
</file>