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Лист1!$A$1:$O$15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<sst xmlns="http://schemas.openxmlformats.org/spreadsheetml/2006/main" count="32" uniqueCount="32">
  <si>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</si>
  <si>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</si>
  <si>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</si>
  <si>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</si>
  <si>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</si>
  <si>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Распоряжение от 31.05.2018г. № 100-р (редакция от 05.03.2026)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</si>
  <si>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</si>
  <si>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</si>
  <si>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</si>
  <si>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           КП 1         (вход. № 364 от 28.04.26г.)</t>
  </si>
  <si>
    <t xml:space="preserve">           КП 2          (вход. № 365 от 28.04.26г.)</t>
  </si>
  <si>
    <t xml:space="preserve">           КП 3          (вход. №366 от 28.04.26г.)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</si>
  <si>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</si>
  <si>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</si>
  <si>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</si>
  <si>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</si>
  <si>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</si>
  <si>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</si>
  <si>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</si>
  <si>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Автомобильная шина</t>
  </si>
  <si>
    <t xml:space="preserve">шт.</t>
  </si>
  <si>
    <t xml:space="preserve">-</t>
  </si>
  <si>
    <t xml:space="preserve">Итого:</t>
  </si>
  <si>
    <t xml:space="preserve">В результате проведённого расчёта Н(М)ЦК контракта составила: 16 000 рублей 00 копеек</t>
  </si>
  <si>
    <t xml:space="preserve">Шестнадцать тысяч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</si>
  <si>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</t>
  </si>
  <si>
    <t xml:space="preserve">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</si>
  <si>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</t>
  </si>
  <si>
    <t xml:space="preserve"> Информация о валюте, используемой для формирования цены контракта и расчётов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</t>
  </si>
  <si>
    <t xml:space="preserve">Расчёт Н(М)ЦК  проверил:</t>
  </si>
  <si>
    <t xml:space="preserve">Заказчик:</t>
  </si>
  <si>
    <t xml:space="preserve">,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</si>
</sst>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"/>
    <numFmt numFmtId="168" formatCode="#,##0.00_р_.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1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11</xdr:col>
      <xdr:colOff>247680</xdr:colOff>
      <xdr:row>2</xdr:row>
      <xdr:rowOff>1571760</xdr:rowOff>
    </xdr:from>
    <xdr:to>
      <xdr:col>11</xdr:col>
      <xdr:colOff>1014120</xdr:colOff>
      <xdr:row>2</xdr:row>
      <xdr:rowOff>1848960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2338640" y="2484360"/>
          <a:ext cx="766440" cy="27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11</xdr:col>
      <xdr:colOff>266760</xdr:colOff>
      <xdr:row>2</xdr:row>
      <xdr:rowOff>1400040</xdr:rowOff>
    </xdr:from>
    <xdr:to>
      <xdr:col>11</xdr:col>
      <xdr:colOff>482040</xdr:colOff>
      <xdr:row>2</xdr:row>
      <xdr:rowOff>1726200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2357720" y="2312640"/>
          <a:ext cx="215280" cy="326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20520</xdr:colOff>
      <xdr:row>2</xdr:row>
      <xdr:rowOff>819360</xdr:rowOff>
    </xdr:from>
    <xdr:to>
      <xdr:col>10</xdr:col>
      <xdr:colOff>861840</xdr:colOff>
      <xdr:row>2</xdr:row>
      <xdr:rowOff>1188720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1064600" y="1731960"/>
          <a:ext cx="841320" cy="369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14760</xdr:colOff>
      <xdr:row>2</xdr:row>
      <xdr:rowOff>600480</xdr:rowOff>
    </xdr:from>
    <xdr:to>
      <xdr:col>9</xdr:col>
      <xdr:colOff>919080</xdr:colOff>
      <xdr:row>2</xdr:row>
      <xdr:rowOff>1060200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10071720" y="1513080"/>
          <a:ext cx="904320" cy="45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11</xdr:col>
      <xdr:colOff>266760</xdr:colOff>
      <xdr:row>2</xdr:row>
      <xdr:rowOff>1400040</xdr:rowOff>
    </xdr:from>
    <xdr:to>
      <xdr:col>11</xdr:col>
      <xdr:colOff>482040</xdr:colOff>
      <xdr:row>2</xdr:row>
      <xdr:rowOff>1726200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2357720" y="2312640"/>
          <a:ext cx="215280" cy="326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60"/>
    <col collapsed="false" customWidth="true" hidden="false" outlineLevel="0" max="3" min="3" style="2" width="7.23"/>
    <col collapsed="false" customWidth="true" hidden="false" outlineLevel="0" max="4" min="4" style="3" width="6.96"/>
    <col collapsed="false" customWidth="true" hidden="false" outlineLevel="0" max="5" min="5" style="3" width="11.63"/>
    <col collapsed="false" customWidth="true" hidden="false" outlineLevel="0" max="6" min="6" style="2" width="11.63"/>
    <col collapsed="false" customWidth="true" hidden="false" outlineLevel="0" max="7" min="7" style="2" width="11.76"/>
    <col collapsed="false" customWidth="true" hidden="false" outlineLevel="0" max="8" min="8" style="2" width="11.89"/>
    <col collapsed="false" customWidth="true" hidden="false" outlineLevel="0" max="9" min="9" style="1" width="16.43"/>
    <col collapsed="false" customWidth="true" hidden="false" outlineLevel="0" max="10" min="10" style="1" width="14"/>
    <col collapsed="false" customWidth="true" hidden="false" outlineLevel="0" max="11" min="11" style="1" width="14.86"/>
    <col collapsed="false" customWidth="true" hidden="false" outlineLevel="0" max="12" min="12" style="1" width="22.29"/>
    <col collapsed="false" customWidth="true" hidden="false" outlineLevel="0" max="13" min="13" style="1" width="15.14"/>
    <col collapsed="false" customWidth="true" hidden="false" outlineLevel="0" max="14" min="14" style="1" width="16"/>
    <col collapsed="false" customWidth="true" hidden="false" outlineLevel="0" max="15" min="15" style="1" width="13.71"/>
    <col collapsed="false" customWidth="true" hidden="false" outlineLevel="0" max="16" min="16" style="1" width="13.57"/>
  </cols>
  <sheetData>
    <row r="1" customFormat="false" ht="36.6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/>
      <c r="H2" s="6"/>
      <c r="I2" s="7" t="s">
        <v>7</v>
      </c>
      <c r="J2" s="7"/>
      <c r="K2" s="7"/>
      <c r="L2" s="6" t="s">
        <v>8</v>
      </c>
      <c r="M2" s="6"/>
      <c r="N2" s="6"/>
      <c r="O2" s="6"/>
    </row>
    <row r="3" customFormat="false" ht="156.75" hidden="false" customHeight="true" outlineLevel="0" collapsed="false">
      <c r="A3" s="5"/>
      <c r="B3" s="5"/>
      <c r="C3" s="5"/>
      <c r="D3" s="5"/>
      <c r="E3" s="5"/>
      <c r="F3" s="5" t="s">
        <v>9</v>
      </c>
      <c r="G3" s="5" t="s">
        <v>10</v>
      </c>
      <c r="H3" s="5" t="s">
        <v>11</v>
      </c>
      <c r="I3" s="6" t="s">
        <v>12</v>
      </c>
      <c r="J3" s="8" t="s">
        <v>13</v>
      </c>
      <c r="K3" s="8" t="s">
        <v>14</v>
      </c>
      <c r="L3" s="8" t="s">
        <v>15</v>
      </c>
      <c r="M3" s="9" t="s">
        <v>16</v>
      </c>
      <c r="N3" s="9" t="s">
        <v>17</v>
      </c>
      <c r="O3" s="9" t="s">
        <v>18</v>
      </c>
    </row>
    <row r="4" s="20" customFormat="true" ht="24.4" hidden="false" customHeight="true" outlineLevel="0" collapsed="false">
      <c r="A4" s="10" t="n">
        <v>1</v>
      </c>
      <c r="B4" s="11" t="s">
        <v>19</v>
      </c>
      <c r="C4" s="12" t="s">
        <v>20</v>
      </c>
      <c r="D4" s="13" t="n">
        <v>4</v>
      </c>
      <c r="E4" s="14" t="s">
        <v>21</v>
      </c>
      <c r="F4" s="15" t="n">
        <v>4000</v>
      </c>
      <c r="G4" s="15" t="n">
        <v>4100</v>
      </c>
      <c r="H4" s="15" t="n">
        <v>4160</v>
      </c>
      <c r="I4" s="16" t="n">
        <f aca="false">AVERAGEA(F4:H4)</f>
        <v>4086.66666666667</v>
      </c>
      <c r="J4" s="17" t="n">
        <f aca="false">SQRT(((SUM((POWER(H4-I4,2)),(POWER(G4-I4,2)),(POWER(F4-I4,2)))/(COLUMNS(F4:H4)-1))))</f>
        <v>80.8290376865476</v>
      </c>
      <c r="K4" s="18" t="n">
        <f aca="false">ROUND(J4/I4*100,2)</f>
        <v>1.98</v>
      </c>
      <c r="L4" s="19" t="n">
        <f aca="false">D4*I4</f>
        <v>16346.6666666667</v>
      </c>
      <c r="M4" s="19" t="n">
        <f aca="false">F4</f>
        <v>4000</v>
      </c>
      <c r="N4" s="19" t="n">
        <f aca="false">M4</f>
        <v>4000</v>
      </c>
      <c r="O4" s="19" t="n">
        <f aca="false">N4*D4</f>
        <v>16000</v>
      </c>
      <c r="Q4" s="1"/>
    </row>
    <row r="5" customFormat="false" ht="15" hidden="false" customHeight="true" outlineLevel="0" collapsed="false">
      <c r="A5" s="21" t="s">
        <v>22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9" t="n">
        <f aca="false">SUM(O4)</f>
        <v>16000</v>
      </c>
    </row>
    <row r="6" customFormat="false" ht="15" hidden="false" customHeight="false" outlineLevel="0" collapsed="false">
      <c r="A6" s="22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customFormat="false" ht="15" hidden="false" customHeight="false" outlineLevel="0" collapsed="false">
      <c r="A7" s="23" t="s">
        <v>24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customFormat="false" ht="15" hidden="false" customHeight="false" outlineLevel="0" collapsed="false">
      <c r="C8" s="24"/>
      <c r="D8" s="25"/>
      <c r="E8" s="25"/>
      <c r="F8" s="25"/>
      <c r="G8" s="26"/>
      <c r="H8" s="24"/>
      <c r="I8" s="24"/>
      <c r="J8" s="24"/>
      <c r="K8" s="24"/>
      <c r="L8" s="24"/>
      <c r="M8" s="24"/>
      <c r="N8" s="24"/>
      <c r="O8" s="27"/>
    </row>
    <row r="9" customFormat="false" ht="50.2" hidden="false" customHeight="true" outlineLevel="0" collapsed="false">
      <c r="A9" s="28" t="s">
        <v>25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customFormat="false" ht="55.95" hidden="false" customHeight="true" outlineLevel="0" collapsed="false">
      <c r="A10" s="28" t="s">
        <v>26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customFormat="false" ht="50.85" hidden="false" customHeight="true" outlineLevel="0" collapsed="false">
      <c r="A11" s="28" t="s">
        <v>27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</row>
    <row r="12" customFormat="false" ht="46.1" hidden="false" customHeight="true" outlineLevel="0" collapsed="false">
      <c r="A12" s="28" t="s">
        <v>28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</row>
    <row r="13" customFormat="false" ht="29.15" hidden="false" customHeight="true" outlineLevel="0" collapsed="false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customFormat="false" ht="15" hidden="false" customHeight="false" outlineLevel="0" collapsed="false">
      <c r="A14" s="30" t="s">
        <v>29</v>
      </c>
      <c r="B14" s="30"/>
    </row>
    <row r="15" customFormat="false" ht="15" hidden="false" customHeight="false" outlineLevel="0" collapsed="false">
      <c r="A15" s="30" t="s">
        <v>30</v>
      </c>
      <c r="B15" s="30"/>
    </row>
    <row r="16" customFormat="false" ht="15" hidden="false" customHeight="false" outlineLevel="0" collapsed="false">
      <c r="G16" s="2" t="s">
        <v>31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9">
    <mergeCell ref="A1:O1"/>
    <mergeCell ref="A2:A3"/>
    <mergeCell ref="B2:B3"/>
    <mergeCell ref="C2:C3"/>
    <mergeCell ref="D2:D3"/>
    <mergeCell ref="E2:E3"/>
    <mergeCell ref="F2:H2"/>
    <mergeCell ref="I2:K2"/>
    <mergeCell ref="L2:O2"/>
    <mergeCell ref="A5:N5"/>
    <mergeCell ref="A6:O6"/>
    <mergeCell ref="A7:O7"/>
    <mergeCell ref="D8:F8"/>
    <mergeCell ref="A9:O9"/>
    <mergeCell ref="A10:O10"/>
    <mergeCell ref="A11:O11"/>
    <mergeCell ref="A12:O12"/>
    <mergeCell ref="A14:B14"/>
    <mergeCell ref="A15:B15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158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2026-03-11T14:13:59Z</cp:lastPrinted>
  <dcterms:modified xsi:type="dcterms:W3CDTF">2026-04-28T17:17:42Z</dcterms:modified>
  <cp:revision>51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