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nochkin_ga\Desktop\Извещение\Май 2026 ЭМ\ЭМ 04.05.2026 Значки\Документы\К размещению\"/>
    </mc:Choice>
  </mc:AlternateContent>
  <bookViews>
    <workbookView xWindow="0" yWindow="0" windowWidth="28800" windowHeight="11835"/>
  </bookViews>
  <sheets>
    <sheet name="Обосн.НМЦК от 100т.р.(к сл.зап)" sheetId="4" r:id="rId1"/>
  </sheets>
  <definedNames>
    <definedName name="_Hlk201846720" localSheetId="0">'Обосн.НМЦК от 100т.р.(к сл.зап)'!#REF!</definedName>
    <definedName name="_xlnm.Print_Area" localSheetId="0">'Обосн.НМЦК от 100т.р.(к сл.зап)'!$A$1:$O$22</definedName>
  </definedNames>
  <calcPr calcId="152511"/>
</workbook>
</file>

<file path=xl/calcChain.xml><?xml version="1.0" encoding="utf-8"?>
<calcChain xmlns="http://schemas.openxmlformats.org/spreadsheetml/2006/main">
  <c r="L11" i="4" l="1"/>
  <c r="L12" i="4"/>
  <c r="J12" i="4"/>
  <c r="K12" i="4" s="1"/>
  <c r="J11" i="4"/>
  <c r="K11" i="4" s="1"/>
  <c r="K15" i="4" s="1"/>
  <c r="K10" i="4"/>
  <c r="J10" i="4" l="1"/>
  <c r="E13" i="4" l="1"/>
  <c r="D13" i="4"/>
  <c r="L10" i="4"/>
  <c r="C13" i="4"/>
  <c r="K13" i="4" l="1"/>
</calcChain>
</file>

<file path=xl/sharedStrings.xml><?xml version="1.0" encoding="utf-8"?>
<sst xmlns="http://schemas.openxmlformats.org/spreadsheetml/2006/main" count="36" uniqueCount="32">
  <si>
    <t>№ п/п</t>
  </si>
  <si>
    <t>Наименование товара (работы, услуги)</t>
  </si>
  <si>
    <t>Номер источника ценовой информации  (ИЦИ №i) и цена единицы товара, работы, услуги, представленная i-тым ИЦИ (Цi), руб.</t>
  </si>
  <si>
    <t>n - кол-во значений, используемых в расчете (кол-во ответов ИЦИ)</t>
  </si>
  <si>
    <t>Определена и обоснована методом сопоставимых рыночных цен (анализа рынка)</t>
  </si>
  <si>
    <t>&lt;ц - средн. арифм. величина цены единицы прод-ции, руб.</t>
  </si>
  <si>
    <t>Среднее квадратичное отклонение</t>
  </si>
  <si>
    <t>v - кол-во (объем) закупаемого товара (работы, услуги)</t>
  </si>
  <si>
    <t>Единица измерения (по ОКЕИ)</t>
  </si>
  <si>
    <t xml:space="preserve">Цена договора (контракта) сформирована в соответствии с Методическими рекомендациями по применению методов определения начальной (максимальной) цены контракта, цены контракта, заключаемого с единственными Поставщиком (подрядчиком, исполнителем), утвержденными приказом Минэкономразвития России от 02.10.2013 № 567 (далее – Методические рекомендации).
Цена договора (контракта) рассчитана методом сопоставимых рыночных цен (анализа рынка).
В соответствии с п. 3.7.1 Методических рекомендаций. товары, работ, услуг, информация о которых имеется в свободном доступе.
</t>
  </si>
  <si>
    <t>&lt;ц - цены единицы прод-ции, руб., в соответствии с ИЦИ на минимальную сумму</t>
  </si>
  <si>
    <t>Наименьшая цена договора (контракта), заключаемого с единственным поставщиком, в соответствии с ценой наименьшего ИЦИ</t>
  </si>
  <si>
    <t>Определение однородности совокупности значений выявленных цен (СПРАВОЧНО)</t>
  </si>
  <si>
    <r>
      <t xml:space="preserve">V - коэф-нт вариации 
</t>
    </r>
    <r>
      <rPr>
        <i/>
        <sz val="10"/>
        <color theme="1"/>
        <rFont val="Times New Roman"/>
        <family val="1"/>
        <charset val="204"/>
      </rPr>
      <t>(не должен превышать 33%)</t>
    </r>
  </si>
  <si>
    <t>Цена договора</t>
  </si>
  <si>
    <t>ОКПД2</t>
  </si>
  <si>
    <t>и удостоверений к почетным знакам.</t>
  </si>
  <si>
    <t xml:space="preserve">Цена договора, заключаемого с единственным поставщиком (подрядчиком, исполнителем):                              </t>
  </si>
  <si>
    <t xml:space="preserve">где:
 - НМЦК, определяемая методом сопоставимых рыночных цен (анализа рынка);
v - количество (объем) закупаемого товара (работы, услуги);
n - количество значений, используемых в расчете;
i - номер источника ценовой информации;
 - цена единицы товара, работы, услуги, представленная в источнике с номером i, скорректированная с учетом коэффициентов (индексов), применяемых для пересчета цен товаров, работ, услуг с учетом различий в характеристиках товаров, коммерческих и (или) финансовых условий поставок товаров, выполнения работ, оказания услуг, определяемых в соответствии с пунктом 3.17 Методических рекомендаций.
</t>
  </si>
  <si>
    <t>_____________________________</t>
  </si>
  <si>
    <t>Запрос от 30.04.2026 № 01-10-1159/26-0-0.
ИЦИ № 1 вх. от 30.04.2026 № 01-10-3547/26-0-0.</t>
  </si>
  <si>
    <t>Запрос от 30.04.2026 № 01-10-1157/26-0-0.
ИЦИ № 1 вх. от 30.04.2026 № 01-10-3548/26-0-0.</t>
  </si>
  <si>
    <t>Запрос от 30.04.2026 № 01-10-1160/26-0-0.
ИЦИ № 1 вх. от 30.04.2026 № 01-10-3549/26-0-0.</t>
  </si>
  <si>
    <t>Начальник отдела активных программ</t>
  </si>
  <si>
    <t>С.А. Левакова</t>
  </si>
  <si>
    <t>шт</t>
  </si>
  <si>
    <t>Футляр с прозрачной крышкой</t>
  </si>
  <si>
    <t>Удостоверение к почетному знаку</t>
  </si>
  <si>
    <t xml:space="preserve">32.13.10.120 </t>
  </si>
  <si>
    <t>Начальная (максимальная) цена договора составляет 71 000,00 (Семьдесят одна тысяча) рублей 00 копеек.</t>
  </si>
  <si>
    <t>с осуществлением сбора и анализа общедоступной ценовой информации
в соответсвии с описанием объекта закупки на поставку почетных знаков «Кадры будущего», футляров и удостоверений к ним</t>
  </si>
  <si>
    <t>Почетный знак «Кадры будущего»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</si>
</sst>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_-* #,##0.00_р_._-;\-* #,##0.00_р_._-;_-* &quot;-&quot;??_р_.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2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i/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i/>
      <sz val="10"/>
      <color rgb="FF00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0" fontId="3" fillId="0" borderId="0"/>
    <xf numFmtId="164" fontId="2" fillId="0" borderId="0" applyFill="0" applyBorder="0" applyAlignment="0" applyProtection="0"/>
    <xf numFmtId="0" fontId="2" fillId="0" borderId="0"/>
    <xf numFmtId="0" fontId="6" fillId="0" borderId="0"/>
    <xf numFmtId="43" fontId="6" fillId="0" borderId="0" applyFont="0" applyFill="0" applyBorder="0" applyAlignment="0" applyProtection="0"/>
  </cellStyleXfs>
  <cellXfs count="83">
    <xf numFmtId="0" fontId="0" fillId="0" borderId="0" xfId="0"/>
    <xf numFmtId="0" fontId="4" fillId="0" borderId="0" xfId="6" applyFont="1"/>
    <xf numFmtId="0" fontId="7" fillId="0" borderId="0" xfId="6" applyFont="1" applyAlignment="1">
      <alignment vertical="center" wrapText="1"/>
    </xf>
    <xf numFmtId="0" fontId="8" fillId="0" borderId="0" xfId="6" applyFont="1"/>
    <xf numFmtId="0" fontId="9" fillId="0" borderId="0" xfId="6" applyFont="1" applyAlignment="1">
      <alignment vertical="center" wrapText="1"/>
    </xf>
    <xf numFmtId="0" fontId="4" fillId="0" borderId="0" xfId="6" applyFont="1" applyAlignment="1">
      <alignment horizontal="center" vertical="center" wrapText="1"/>
    </xf>
    <xf numFmtId="43" fontId="11" fillId="0" borderId="1" xfId="7" applyFont="1" applyBorder="1" applyAlignment="1">
      <alignment horizontal="center" vertical="center" wrapText="1"/>
    </xf>
    <xf numFmtId="0" fontId="4" fillId="0" borderId="1" xfId="6" applyFont="1" applyBorder="1"/>
    <xf numFmtId="2" fontId="10" fillId="0" borderId="1" xfId="6" applyNumberFormat="1" applyFont="1" applyFill="1" applyBorder="1" applyAlignment="1">
      <alignment horizontal="center" vertical="center" wrapText="1"/>
    </xf>
    <xf numFmtId="0" fontId="4" fillId="0" borderId="3" xfId="6" applyFont="1" applyBorder="1" applyAlignment="1">
      <alignment horizontal="center" vertical="center"/>
    </xf>
    <xf numFmtId="0" fontId="8" fillId="0" borderId="0" xfId="6" applyFont="1" applyBorder="1"/>
    <xf numFmtId="0" fontId="4" fillId="0" borderId="0" xfId="6" applyFont="1" applyBorder="1"/>
    <xf numFmtId="0" fontId="12" fillId="0" borderId="0" xfId="6" applyFont="1" applyBorder="1" applyAlignment="1">
      <alignment horizontal="center" vertical="center"/>
    </xf>
    <xf numFmtId="10" fontId="10" fillId="0" borderId="1" xfId="6" applyNumberFormat="1" applyFont="1" applyBorder="1" applyAlignment="1">
      <alignment horizontal="center" vertical="center" wrapText="1"/>
    </xf>
    <xf numFmtId="0" fontId="4" fillId="2" borderId="0" xfId="6" applyFont="1" applyFill="1" applyBorder="1" applyAlignment="1">
      <alignment horizontal="center" vertical="center"/>
    </xf>
    <xf numFmtId="0" fontId="4" fillId="0" borderId="0" xfId="6" applyFont="1" applyAlignment="1">
      <alignment horizontal="left"/>
    </xf>
    <xf numFmtId="0" fontId="5" fillId="0" borderId="0" xfId="6" applyFont="1" applyAlignment="1">
      <alignment horizontal="center"/>
    </xf>
    <xf numFmtId="0" fontId="9" fillId="0" borderId="0" xfId="6" applyFont="1" applyAlignment="1">
      <alignment horizontal="center" vertical="center" wrapText="1"/>
    </xf>
    <xf numFmtId="0" fontId="7" fillId="0" borderId="0" xfId="6" applyFont="1" applyAlignment="1">
      <alignment horizontal="center" vertical="center" wrapText="1"/>
    </xf>
    <xf numFmtId="0" fontId="4" fillId="0" borderId="0" xfId="6" applyFont="1" applyAlignment="1">
      <alignment horizontal="left" vertical="top" wrapText="1"/>
    </xf>
    <xf numFmtId="0" fontId="7" fillId="0" borderId="0" xfId="6" applyFont="1" applyAlignment="1">
      <alignment horizontal="center" vertical="top" wrapText="1"/>
    </xf>
    <xf numFmtId="2" fontId="10" fillId="0" borderId="1" xfId="6" applyNumberFormat="1" applyFont="1" applyBorder="1" applyAlignment="1">
      <alignment horizontal="center" vertical="center" wrapText="1"/>
    </xf>
    <xf numFmtId="0" fontId="15" fillId="0" borderId="1" xfId="6" applyFont="1" applyFill="1" applyBorder="1" applyAlignment="1">
      <alignment horizontal="center" vertical="center" wrapText="1"/>
    </xf>
    <xf numFmtId="0" fontId="4" fillId="2" borderId="0" xfId="6" applyFont="1" applyFill="1"/>
    <xf numFmtId="0" fontId="4" fillId="2" borderId="0" xfId="6" applyFont="1" applyFill="1" applyBorder="1"/>
    <xf numFmtId="0" fontId="10" fillId="0" borderId="1" xfId="6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right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1" xfId="6" applyNumberFormat="1" applyFont="1" applyFill="1" applyBorder="1" applyAlignment="1">
      <alignment horizontal="center" vertical="center" wrapText="1"/>
    </xf>
    <xf numFmtId="4" fontId="10" fillId="0" borderId="1" xfId="6" applyNumberFormat="1" applyFont="1" applyFill="1" applyBorder="1" applyAlignment="1">
      <alignment horizontal="center" vertical="center" wrapText="1"/>
    </xf>
    <xf numFmtId="4" fontId="14" fillId="0" borderId="4" xfId="0" applyNumberFormat="1" applyFont="1" applyFill="1" applyBorder="1" applyAlignment="1">
      <alignment horizontal="center" vertical="center" wrapText="1"/>
    </xf>
    <xf numFmtId="4" fontId="4" fillId="0" borderId="0" xfId="6" applyNumberFormat="1" applyFont="1"/>
    <xf numFmtId="0" fontId="5" fillId="0" borderId="1" xfId="6" applyFont="1" applyBorder="1" applyAlignment="1">
      <alignment horizontal="center" vertical="center" wrapText="1"/>
    </xf>
    <xf numFmtId="4" fontId="16" fillId="3" borderId="1" xfId="6" applyNumberFormat="1" applyFont="1" applyFill="1" applyBorder="1" applyAlignment="1">
      <alignment horizontal="center" vertical="center" wrapText="1"/>
    </xf>
    <xf numFmtId="0" fontId="17" fillId="0" borderId="1" xfId="6" applyFont="1" applyBorder="1" applyAlignment="1">
      <alignment horizontal="center" vertical="center"/>
    </xf>
    <xf numFmtId="0" fontId="18" fillId="0" borderId="1" xfId="6" applyFont="1" applyBorder="1" applyAlignment="1">
      <alignment horizontal="center" vertical="center" wrapText="1"/>
    </xf>
    <xf numFmtId="0" fontId="18" fillId="0" borderId="4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top" wrapText="1"/>
    </xf>
    <xf numFmtId="43" fontId="11" fillId="0" borderId="1" xfId="7" applyFont="1" applyFill="1" applyBorder="1" applyAlignment="1">
      <alignment horizontal="center" vertical="center" wrapText="1"/>
    </xf>
    <xf numFmtId="0" fontId="15" fillId="0" borderId="1" xfId="6" applyNumberFormat="1" applyFont="1" applyFill="1" applyBorder="1" applyAlignment="1">
      <alignment horizontal="center" vertical="center" wrapText="1"/>
    </xf>
    <xf numFmtId="0" fontId="19" fillId="2" borderId="0" xfId="6" applyFont="1" applyFill="1" applyBorder="1" applyAlignment="1">
      <alignment horizontal="left"/>
    </xf>
    <xf numFmtId="0" fontId="5" fillId="0" borderId="0" xfId="6" applyFont="1" applyAlignment="1">
      <alignment horizontal="left" vertical="top" wrapText="1"/>
    </xf>
    <xf numFmtId="0" fontId="4" fillId="0" borderId="0" xfId="6" applyFont="1" applyFill="1" applyAlignment="1">
      <alignment wrapText="1"/>
    </xf>
    <xf numFmtId="0" fontId="4" fillId="0" borderId="0" xfId="6" applyFont="1" applyFill="1"/>
    <xf numFmtId="0" fontId="4" fillId="0" borderId="0" xfId="6" applyFont="1" applyFill="1" applyAlignment="1">
      <alignment horizontal="left"/>
    </xf>
    <xf numFmtId="0" fontId="5" fillId="0" borderId="1" xfId="6" applyFont="1" applyFill="1" applyBorder="1" applyAlignment="1">
      <alignment horizontal="center" vertical="top" wrapText="1"/>
    </xf>
    <xf numFmtId="0" fontId="5" fillId="2" borderId="0" xfId="6" applyFont="1" applyFill="1" applyAlignment="1"/>
    <xf numFmtId="0" fontId="19" fillId="2" borderId="0" xfId="6" applyFont="1" applyFill="1" applyAlignment="1"/>
    <xf numFmtId="0" fontId="15" fillId="0" borderId="1" xfId="6" applyFont="1" applyBorder="1" applyAlignment="1">
      <alignment horizontal="center" vertical="center" wrapText="1"/>
    </xf>
    <xf numFmtId="4" fontId="15" fillId="0" borderId="1" xfId="6" applyNumberFormat="1" applyFont="1" applyFill="1" applyBorder="1" applyAlignment="1" applyProtection="1">
      <alignment horizontal="center" vertical="center" wrapText="1"/>
      <protection locked="0"/>
    </xf>
    <xf numFmtId="4" fontId="15" fillId="2" borderId="1" xfId="6" applyNumberFormat="1" applyFont="1" applyFill="1" applyBorder="1" applyAlignment="1" applyProtection="1">
      <alignment horizontal="center" vertical="center" wrapText="1"/>
      <protection locked="0"/>
    </xf>
    <xf numFmtId="4" fontId="15" fillId="0" borderId="1" xfId="6" applyNumberFormat="1" applyFont="1" applyFill="1" applyBorder="1" applyAlignment="1">
      <alignment horizontal="center" vertical="center" wrapText="1"/>
    </xf>
    <xf numFmtId="2" fontId="15" fillId="0" borderId="1" xfId="6" applyNumberFormat="1" applyFont="1" applyBorder="1" applyAlignment="1">
      <alignment horizontal="center" vertical="center" wrapText="1"/>
    </xf>
    <xf numFmtId="10" fontId="15" fillId="0" borderId="1" xfId="6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1" xfId="6" applyFont="1" applyBorder="1" applyAlignment="1">
      <alignment horizontal="center" vertical="center"/>
    </xf>
    <xf numFmtId="0" fontId="7" fillId="0" borderId="0" xfId="6" applyFont="1" applyAlignment="1">
      <alignment horizontal="center" vertical="center" wrapText="1"/>
    </xf>
    <xf numFmtId="0" fontId="9" fillId="0" borderId="0" xfId="6" applyFont="1" applyAlignment="1">
      <alignment horizontal="center" vertical="center" wrapText="1"/>
    </xf>
    <xf numFmtId="0" fontId="7" fillId="2" borderId="0" xfId="6" applyFont="1" applyFill="1" applyAlignment="1">
      <alignment horizontal="center" vertical="top" wrapText="1"/>
    </xf>
    <xf numFmtId="0" fontId="4" fillId="0" borderId="0" xfId="6" applyFont="1" applyAlignment="1">
      <alignment horizontal="left" vertical="top" wrapText="1"/>
    </xf>
    <xf numFmtId="0" fontId="5" fillId="0" borderId="4" xfId="6" applyFont="1" applyBorder="1" applyAlignment="1">
      <alignment horizontal="center" vertical="center" wrapText="1"/>
    </xf>
    <xf numFmtId="0" fontId="5" fillId="0" borderId="6" xfId="6" applyFont="1" applyBorder="1" applyAlignment="1">
      <alignment horizontal="center" vertical="center" wrapText="1"/>
    </xf>
    <xf numFmtId="0" fontId="5" fillId="0" borderId="5" xfId="6" applyFont="1" applyBorder="1" applyAlignment="1">
      <alignment horizontal="center" vertical="center" wrapText="1"/>
    </xf>
    <xf numFmtId="0" fontId="5" fillId="0" borderId="3" xfId="6" applyFont="1" applyBorder="1" applyAlignment="1">
      <alignment horizontal="center" vertical="center" wrapText="1"/>
    </xf>
    <xf numFmtId="0" fontId="5" fillId="0" borderId="2" xfId="6" applyFont="1" applyBorder="1" applyAlignment="1">
      <alignment horizontal="center" vertical="center" wrapText="1"/>
    </xf>
    <xf numFmtId="0" fontId="20" fillId="0" borderId="0" xfId="6" applyFont="1" applyAlignment="1">
      <alignment horizontal="left" vertical="top" wrapText="1"/>
    </xf>
    <xf numFmtId="0" fontId="4" fillId="0" borderId="3" xfId="6" applyFont="1" applyBorder="1" applyAlignment="1">
      <alignment horizontal="center" vertical="center" wrapText="1"/>
    </xf>
    <xf numFmtId="0" fontId="4" fillId="0" borderId="2" xfId="6" applyFont="1" applyBorder="1" applyAlignment="1">
      <alignment horizontal="center" vertical="center" wrapText="1"/>
    </xf>
    <xf numFmtId="4" fontId="5" fillId="0" borderId="1" xfId="6" applyNumberFormat="1" applyFont="1" applyBorder="1" applyAlignment="1" applyProtection="1">
      <alignment horizontal="right" vertical="center" wrapText="1"/>
      <protection locked="0"/>
    </xf>
    <xf numFmtId="0" fontId="19" fillId="2" borderId="0" xfId="6" applyFont="1" applyFill="1" applyBorder="1" applyAlignment="1">
      <alignment horizontal="left"/>
    </xf>
    <xf numFmtId="0" fontId="5" fillId="0" borderId="0" xfId="6" applyFont="1" applyBorder="1" applyAlignment="1">
      <alignment horizontal="center" vertical="center" wrapText="1"/>
    </xf>
    <xf numFmtId="0" fontId="5" fillId="0" borderId="1" xfId="6" applyFont="1" applyBorder="1" applyAlignment="1">
      <alignment horizontal="center" vertical="center" wrapText="1"/>
    </xf>
    <xf numFmtId="0" fontId="4" fillId="0" borderId="0" xfId="6" applyFont="1" applyAlignment="1">
      <alignment horizontal="left"/>
    </xf>
    <xf numFmtId="0" fontId="4" fillId="0" borderId="4" xfId="6" applyFont="1" applyBorder="1" applyAlignment="1">
      <alignment horizontal="center" vertical="center" wrapText="1"/>
    </xf>
    <xf numFmtId="0" fontId="4" fillId="0" borderId="6" xfId="6" applyFont="1" applyBorder="1" applyAlignment="1">
      <alignment horizontal="center" vertical="center" wrapText="1"/>
    </xf>
    <xf numFmtId="0" fontId="4" fillId="0" borderId="5" xfId="6" applyFont="1" applyBorder="1" applyAlignment="1">
      <alignment horizontal="center" vertical="center" wrapText="1"/>
    </xf>
    <xf numFmtId="0" fontId="5" fillId="2" borderId="0" xfId="6" applyFont="1" applyFill="1" applyAlignment="1">
      <alignment horizontal="center"/>
    </xf>
    <xf numFmtId="0" fontId="4" fillId="0" borderId="0" xfId="6" applyFont="1" applyFill="1" applyAlignment="1">
      <alignment horizontal="left" wrapText="1"/>
    </xf>
    <xf numFmtId="0" fontId="4" fillId="0" borderId="0" xfId="6" applyFont="1" applyFill="1" applyAlignment="1">
      <alignment horizontal="left"/>
    </xf>
    <xf numFmtId="0" fontId="21" fillId="0" borderId="0" xfId="0" applyFont="1" applyAlignment="1"/>
    <xf numFmtId="0" fontId="5" fillId="0" borderId="0" xfId="6" applyFont="1" applyAlignment="1">
      <alignment horizontal="left"/>
    </xf>
    <xf numFmtId="0" fontId="5" fillId="0" borderId="0" xfId="6" applyFont="1" applyAlignment="1">
      <alignment horizontal="center"/>
    </xf>
  </cellXfs>
  <cellStyles count="8">
    <cellStyle name="Обычный" xfId="0" builtinId="0"/>
    <cellStyle name="Обычный 2" xfId="3"/>
    <cellStyle name="Обычный 3" xfId="1"/>
    <cellStyle name="Обычный 4" xfId="5"/>
    <cellStyle name="Обычный 5" xfId="6"/>
    <cellStyle name="Финансовый 2" xfId="4"/>
    <cellStyle name="Финансовый 3" xfId="2"/>
    <cellStyle name="Финансовый 4" xfId="7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7</xdr:row>
      <xdr:rowOff>790575</xdr:rowOff>
    </xdr:from>
    <xdr:to>
      <xdr:col>11</xdr:col>
      <xdr:colOff>0</xdr:colOff>
      <xdr:row>7</xdr:row>
      <xdr:rowOff>1133475</xdr:rowOff>
    </xdr:to>
    <xdr:pic>
      <xdr:nvPicPr>
        <xdr:cNvPr id="4" name="Picture 19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39025" y="6267450"/>
          <a:ext cx="657225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0</xdr:colOff>
      <xdr:row>7</xdr:row>
      <xdr:rowOff>790575</xdr:rowOff>
    </xdr:from>
    <xdr:to>
      <xdr:col>10</xdr:col>
      <xdr:colOff>0</xdr:colOff>
      <xdr:row>7</xdr:row>
      <xdr:rowOff>1133475</xdr:rowOff>
    </xdr:to>
    <xdr:pic>
      <xdr:nvPicPr>
        <xdr:cNvPr id="6" name="Picture 19">
          <a:extLst>
            <a:ext uri="{FF2B5EF4-FFF2-40B4-BE49-F238E27FC236}">
              <a16:creationId xmlns="" xmlns:a16="http://schemas.microsoft.com/office/drawing/2014/main" id="{31C33CB6-626C-4BE8-A896-9F7DEE5566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477125" y="3324225"/>
          <a:ext cx="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12</xdr:col>
      <xdr:colOff>205466</xdr:colOff>
      <xdr:row>7</xdr:row>
      <xdr:rowOff>607920</xdr:rowOff>
    </xdr:from>
    <xdr:to>
      <xdr:col>12</xdr:col>
      <xdr:colOff>809625</xdr:colOff>
      <xdr:row>7</xdr:row>
      <xdr:rowOff>1078278</xdr:rowOff>
    </xdr:to>
    <xdr:pic>
      <xdr:nvPicPr>
        <xdr:cNvPr id="7" name="Picture 21">
          <a:extLst>
            <a:ext uri="{FF2B5EF4-FFF2-40B4-BE49-F238E27FC236}">
              <a16:creationId xmlns="" xmlns:a16="http://schemas.microsoft.com/office/drawing/2014/main" id="{4F6C236D-2DB4-4BCB-BEE2-EAB8FED780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 rot="10800000" flipV="1">
          <a:off x="9787616" y="3360645"/>
          <a:ext cx="604159" cy="470358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twoCellAnchor>
    <xdr:from>
      <xdr:col>13</xdr:col>
      <xdr:colOff>91329</xdr:colOff>
      <xdr:row>7</xdr:row>
      <xdr:rowOff>772085</xdr:rowOff>
    </xdr:from>
    <xdr:to>
      <xdr:col>13</xdr:col>
      <xdr:colOff>842123</xdr:colOff>
      <xdr:row>7</xdr:row>
      <xdr:rowOff>1144117</xdr:rowOff>
    </xdr:to>
    <xdr:pic>
      <xdr:nvPicPr>
        <xdr:cNvPr id="8" name="Picture 19">
          <a:extLst>
            <a:ext uri="{FF2B5EF4-FFF2-40B4-BE49-F238E27FC236}">
              <a16:creationId xmlns="" xmlns:a16="http://schemas.microsoft.com/office/drawing/2014/main" id="{16252566-BA58-45AD-A65D-A8E26CEC2A6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 rot="10800000" flipV="1">
          <a:off x="10654554" y="3524810"/>
          <a:ext cx="750794" cy="372032"/>
        </a:xfrm>
        <a:prstGeom prst="rect">
          <a:avLst/>
        </a:prstGeom>
        <a:noFill/>
        <a:ln w="9525">
          <a:noFill/>
          <a:miter lim="800000"/>
          <a:headEnd/>
          <a:tailEnd/>
        </a:ln>
        <a:scene3d>
          <a:camera prst="orthographicFront">
            <a:rot lat="0" lon="10800000" rev="0"/>
          </a:camera>
          <a:lightRig rig="threePt" dir="t"/>
        </a:scene3d>
      </xdr:spPr>
    </xdr:pic>
    <xdr:clientData/>
  </xdr:twoCellAnchor>
  <xdr:oneCellAnchor>
    <xdr:from>
      <xdr:col>3</xdr:col>
      <xdr:colOff>885825</xdr:colOff>
      <xdr:row>3</xdr:row>
      <xdr:rowOff>1181100</xdr:rowOff>
    </xdr:from>
    <xdr:ext cx="1311275" cy="622755"/>
    <xdr:pic>
      <xdr:nvPicPr>
        <xdr:cNvPr id="9" name="Рисунок 8" descr="http://base.garant.ru/files/base/70473958/792901098.png">
          <a:extLst>
            <a:ext uri="{FF2B5EF4-FFF2-40B4-BE49-F238E27FC236}">
              <a16:creationId xmlns:a16="http://schemas.microsoft.com/office/drawing/2014/main" xmlns="" id="{4DAF61AB-DA70-4667-9617-A17A92932B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9525" y="2076450"/>
          <a:ext cx="1311275" cy="6227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3"/>
  <sheetViews>
    <sheetView tabSelected="1" topLeftCell="A6" zoomScaleNormal="100" zoomScaleSheetLayoutView="100" workbookViewId="0">
      <selection activeCell="D12" sqref="D12"/>
    </sheetView>
  </sheetViews>
  <sheetFormatPr defaultColWidth="7.5703125" defaultRowHeight="12.75" x14ac:dyDescent="0.2"/>
  <cols>
    <col min="1" max="1" width="4.7109375" style="1" customWidth="1"/>
    <col min="2" max="2" width="19.85546875" style="1" customWidth="1"/>
    <col min="3" max="3" width="16.85546875" style="1" customWidth="1"/>
    <col min="4" max="5" width="17" style="1" customWidth="1"/>
    <col min="6" max="6" width="15.7109375" style="1" hidden="1" customWidth="1"/>
    <col min="7" max="7" width="7.85546875" style="1" customWidth="1"/>
    <col min="8" max="8" width="8.85546875" style="1" customWidth="1"/>
    <col min="9" max="9" width="9.42578125" style="1" customWidth="1"/>
    <col min="10" max="10" width="13" style="1" customWidth="1"/>
    <col min="11" max="11" width="16.85546875" style="1" customWidth="1"/>
    <col min="12" max="14" width="14.7109375" style="1" customWidth="1"/>
    <col min="15" max="15" width="14.85546875" style="1" customWidth="1"/>
    <col min="16" max="16" width="15.5703125" style="11" hidden="1" customWidth="1"/>
    <col min="17" max="17" width="7.5703125" style="1" hidden="1" customWidth="1"/>
    <col min="18" max="18" width="7.5703125" style="1" customWidth="1"/>
    <col min="19" max="19" width="11.7109375" style="1" customWidth="1"/>
    <col min="20" max="16384" width="7.5703125" style="1"/>
  </cols>
  <sheetData>
    <row r="1" spans="1:16" s="3" customFormat="1" ht="15.75" customHeight="1" x14ac:dyDescent="0.25">
      <c r="A1" s="57" t="s">
        <v>17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18"/>
      <c r="M1" s="18"/>
      <c r="N1" s="18"/>
      <c r="O1" s="2"/>
      <c r="P1" s="10"/>
    </row>
    <row r="2" spans="1:16" s="3" customFormat="1" ht="14.25" customHeight="1" x14ac:dyDescent="0.25">
      <c r="A2" s="58" t="s">
        <v>4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17"/>
      <c r="M2" s="17"/>
      <c r="N2" s="17"/>
      <c r="O2" s="4"/>
      <c r="P2" s="10"/>
    </row>
    <row r="3" spans="1:16" s="3" customFormat="1" ht="48.75" customHeight="1" x14ac:dyDescent="0.25">
      <c r="A3" s="59" t="s">
        <v>30</v>
      </c>
      <c r="B3" s="59"/>
      <c r="C3" s="59"/>
      <c r="D3" s="59"/>
      <c r="E3" s="59"/>
      <c r="F3" s="59"/>
      <c r="G3" s="59"/>
      <c r="H3" s="59"/>
      <c r="I3" s="59"/>
      <c r="J3" s="59"/>
      <c r="K3" s="59"/>
      <c r="L3" s="20"/>
      <c r="M3" s="20"/>
      <c r="N3" s="20"/>
      <c r="P3" s="10"/>
    </row>
    <row r="4" spans="1:16" ht="73.5" customHeight="1" x14ac:dyDescent="0.2">
      <c r="A4" s="5"/>
      <c r="B4" s="60" t="s">
        <v>9</v>
      </c>
      <c r="C4" s="60"/>
      <c r="D4" s="60"/>
      <c r="E4" s="60"/>
      <c r="F4" s="60"/>
      <c r="G4" s="60"/>
      <c r="H4" s="60"/>
      <c r="I4" s="60"/>
      <c r="J4" s="60"/>
      <c r="K4" s="60"/>
      <c r="L4" s="19"/>
      <c r="M4" s="19"/>
      <c r="N4" s="19"/>
    </row>
    <row r="5" spans="1:16" ht="42.75" customHeight="1" x14ac:dyDescent="0.2">
      <c r="A5" s="5"/>
      <c r="B5" s="42"/>
      <c r="C5" s="42"/>
      <c r="D5" s="42"/>
      <c r="E5" s="42"/>
      <c r="F5" s="42"/>
      <c r="G5" s="42"/>
      <c r="H5" s="42"/>
      <c r="I5" s="42"/>
      <c r="J5" s="42"/>
      <c r="K5" s="42"/>
      <c r="L5" s="42"/>
      <c r="M5" s="42"/>
    </row>
    <row r="6" spans="1:16" ht="89.25" customHeight="1" x14ac:dyDescent="0.2">
      <c r="A6" s="5"/>
      <c r="B6" s="66" t="s">
        <v>18</v>
      </c>
      <c r="C6" s="66"/>
      <c r="D6" s="66"/>
      <c r="E6" s="66"/>
      <c r="F6" s="66"/>
      <c r="G6" s="66"/>
      <c r="H6" s="66"/>
      <c r="I6" s="66"/>
      <c r="J6" s="66"/>
      <c r="K6" s="66"/>
      <c r="L6" s="66"/>
      <c r="M6" s="66"/>
    </row>
    <row r="7" spans="1:16" ht="41.25" customHeight="1" x14ac:dyDescent="0.2">
      <c r="A7" s="67" t="s">
        <v>0</v>
      </c>
      <c r="B7" s="72" t="s">
        <v>1</v>
      </c>
      <c r="C7" s="61" t="s">
        <v>2</v>
      </c>
      <c r="D7" s="62"/>
      <c r="E7" s="62"/>
      <c r="F7" s="63"/>
      <c r="G7" s="64" t="s">
        <v>8</v>
      </c>
      <c r="H7" s="64" t="s">
        <v>7</v>
      </c>
      <c r="I7" s="64" t="s">
        <v>3</v>
      </c>
      <c r="J7" s="64" t="s">
        <v>10</v>
      </c>
      <c r="K7" s="64" t="s">
        <v>11</v>
      </c>
      <c r="L7" s="74" t="s">
        <v>12</v>
      </c>
      <c r="M7" s="75"/>
      <c r="N7" s="76"/>
      <c r="O7" s="67" t="s">
        <v>15</v>
      </c>
      <c r="P7" s="71"/>
    </row>
    <row r="8" spans="1:16" ht="102.75" customHeight="1" x14ac:dyDescent="0.2">
      <c r="A8" s="68"/>
      <c r="B8" s="72"/>
      <c r="C8" s="46" t="s">
        <v>20</v>
      </c>
      <c r="D8" s="46" t="s">
        <v>21</v>
      </c>
      <c r="E8" s="46" t="s">
        <v>22</v>
      </c>
      <c r="F8" s="33"/>
      <c r="G8" s="65"/>
      <c r="H8" s="65"/>
      <c r="I8" s="65"/>
      <c r="J8" s="65"/>
      <c r="K8" s="65"/>
      <c r="L8" s="38" t="s">
        <v>5</v>
      </c>
      <c r="M8" s="38" t="s">
        <v>6</v>
      </c>
      <c r="N8" s="38" t="s">
        <v>13</v>
      </c>
      <c r="O8" s="68"/>
      <c r="P8" s="71"/>
    </row>
    <row r="9" spans="1:16" ht="15.75" customHeight="1" x14ac:dyDescent="0.2">
      <c r="A9" s="36">
        <v>1</v>
      </c>
      <c r="B9" s="37">
        <v>2</v>
      </c>
      <c r="C9" s="36">
        <v>3</v>
      </c>
      <c r="D9" s="36">
        <v>4</v>
      </c>
      <c r="E9" s="37">
        <v>5</v>
      </c>
      <c r="F9" s="35"/>
      <c r="G9" s="37">
        <v>6</v>
      </c>
      <c r="H9" s="36">
        <v>7</v>
      </c>
      <c r="I9" s="36">
        <v>8</v>
      </c>
      <c r="J9" s="37">
        <v>9</v>
      </c>
      <c r="K9" s="36">
        <v>10</v>
      </c>
      <c r="L9" s="36">
        <v>11</v>
      </c>
      <c r="M9" s="37">
        <v>12</v>
      </c>
      <c r="N9" s="36">
        <v>13</v>
      </c>
      <c r="O9" s="36">
        <v>14</v>
      </c>
      <c r="P9" s="12"/>
    </row>
    <row r="10" spans="1:16" ht="68.25" customHeight="1" x14ac:dyDescent="0.2">
      <c r="A10" s="49">
        <v>1</v>
      </c>
      <c r="B10" s="22" t="s">
        <v>31</v>
      </c>
      <c r="C10" s="50">
        <v>62000</v>
      </c>
      <c r="D10" s="51">
        <v>62000</v>
      </c>
      <c r="E10" s="50">
        <v>68000</v>
      </c>
      <c r="F10" s="56"/>
      <c r="G10" s="22" t="s">
        <v>25</v>
      </c>
      <c r="H10" s="22">
        <v>20</v>
      </c>
      <c r="I10" s="40">
        <v>3</v>
      </c>
      <c r="J10" s="52">
        <f t="shared" ref="J10:J12" si="0">MIN(C10:E10)</f>
        <v>62000</v>
      </c>
      <c r="K10" s="52">
        <f>1*J10</f>
        <v>62000</v>
      </c>
      <c r="L10" s="52">
        <f t="shared" ref="L10:L12" si="1">ROUND((AVERAGE(C10:E10)),2)</f>
        <v>64000</v>
      </c>
      <c r="M10" s="53"/>
      <c r="N10" s="54"/>
      <c r="O10" s="55" t="s">
        <v>28</v>
      </c>
      <c r="P10" s="12"/>
    </row>
    <row r="11" spans="1:16" ht="27.75" customHeight="1" x14ac:dyDescent="0.2">
      <c r="A11" s="49">
        <v>2</v>
      </c>
      <c r="B11" s="49" t="s">
        <v>26</v>
      </c>
      <c r="C11" s="50">
        <v>4000</v>
      </c>
      <c r="D11" s="50">
        <v>10000</v>
      </c>
      <c r="E11" s="50">
        <v>6000</v>
      </c>
      <c r="F11" s="56"/>
      <c r="G11" s="22" t="s">
        <v>25</v>
      </c>
      <c r="H11" s="22">
        <v>20</v>
      </c>
      <c r="I11" s="49">
        <v>3</v>
      </c>
      <c r="J11" s="52">
        <f t="shared" si="0"/>
        <v>4000</v>
      </c>
      <c r="K11" s="52">
        <f>1*J11</f>
        <v>4000</v>
      </c>
      <c r="L11" s="52">
        <f t="shared" si="1"/>
        <v>6666.67</v>
      </c>
      <c r="M11" s="53"/>
      <c r="N11" s="49"/>
      <c r="O11" s="55" t="s">
        <v>28</v>
      </c>
      <c r="P11" s="12"/>
    </row>
    <row r="12" spans="1:16" ht="81.599999999999994" customHeight="1" x14ac:dyDescent="0.2">
      <c r="A12" s="56">
        <v>3</v>
      </c>
      <c r="B12" s="49" t="s">
        <v>27</v>
      </c>
      <c r="C12" s="50">
        <v>10000</v>
      </c>
      <c r="D12" s="50">
        <v>5000</v>
      </c>
      <c r="E12" s="50">
        <v>15000</v>
      </c>
      <c r="F12" s="56"/>
      <c r="G12" s="22" t="s">
        <v>25</v>
      </c>
      <c r="H12" s="22">
        <v>20</v>
      </c>
      <c r="I12" s="56">
        <v>3</v>
      </c>
      <c r="J12" s="52">
        <f t="shared" si="0"/>
        <v>5000</v>
      </c>
      <c r="K12" s="52">
        <f>1*J12</f>
        <v>5000</v>
      </c>
      <c r="L12" s="52">
        <f t="shared" si="1"/>
        <v>10000</v>
      </c>
      <c r="M12" s="53"/>
      <c r="N12" s="56"/>
      <c r="O12" s="55" t="s">
        <v>28</v>
      </c>
      <c r="P12" s="14"/>
    </row>
    <row r="13" spans="1:16" ht="0.6" customHeight="1" x14ac:dyDescent="0.2">
      <c r="A13" s="25"/>
      <c r="B13" s="26" t="s">
        <v>16</v>
      </c>
      <c r="C13" s="27" t="e">
        <f>SUM((#REF!*#REF!)+(#REF!*#REF!)+(#REF!*#REF!)+(#REF!*#REF!)+(#REF!*#REF!)+(#REF!*#REF!)+(#REF!*#REF!)+(#REF!*#REF!)+(C10*H10))</f>
        <v>#REF!</v>
      </c>
      <c r="D13" s="27" t="e">
        <f>SUM((#REF!*#REF!)+(#REF!*#REF!)+(#REF!*#REF!)+(#REF!*#REF!)+(#REF!*#REF!)+(#REF!*#REF!)+(#REF!*#REF!)+(#REF!*#REF!)+(D10*H10))</f>
        <v>#REF!</v>
      </c>
      <c r="E13" s="31" t="e">
        <f>SUM((#REF!*#REF!)+(#REF!*#REF!)+(#REF!*#REF!)+(#REF!*#REF!)+(#REF!*#REF!)+(#REF!*#REF!)+(#REF!*#REF!)+(#REF!*#REF!)+(E10*H10))</f>
        <v>#REF!</v>
      </c>
      <c r="F13" s="7"/>
      <c r="G13" s="28"/>
      <c r="H13" s="29"/>
      <c r="I13" s="8"/>
      <c r="J13" s="30"/>
      <c r="K13" s="34" t="e">
        <f>MIN(C13:E13)</f>
        <v>#REF!</v>
      </c>
      <c r="L13" s="21"/>
      <c r="M13" s="21"/>
      <c r="N13" s="13"/>
      <c r="O13" s="9"/>
      <c r="P13" s="14"/>
    </row>
    <row r="14" spans="1:16" ht="0.6" customHeight="1" x14ac:dyDescent="0.2">
      <c r="A14" s="25"/>
      <c r="B14" s="26"/>
      <c r="C14" s="27"/>
      <c r="D14" s="27"/>
      <c r="E14" s="31"/>
      <c r="F14" s="7"/>
      <c r="G14" s="28"/>
      <c r="H14" s="29"/>
      <c r="I14" s="8"/>
      <c r="J14" s="30"/>
      <c r="K14" s="34"/>
      <c r="L14" s="21"/>
      <c r="M14" s="21"/>
      <c r="N14" s="13"/>
      <c r="O14" s="9"/>
      <c r="P14" s="14"/>
    </row>
    <row r="15" spans="1:16" ht="24.75" customHeight="1" x14ac:dyDescent="0.2">
      <c r="A15" s="69" t="s">
        <v>14</v>
      </c>
      <c r="B15" s="69"/>
      <c r="C15" s="69"/>
      <c r="D15" s="69"/>
      <c r="E15" s="69"/>
      <c r="F15" s="69"/>
      <c r="G15" s="69"/>
      <c r="H15" s="69"/>
      <c r="I15" s="69"/>
      <c r="J15" s="69"/>
      <c r="K15" s="39">
        <f>SUM(K10:K12)</f>
        <v>71000</v>
      </c>
      <c r="L15" s="6"/>
      <c r="M15" s="6"/>
      <c r="N15" s="6"/>
      <c r="O15" s="7"/>
    </row>
    <row r="16" spans="1:16" s="23" customFormat="1" ht="15" customHeight="1" x14ac:dyDescent="0.2">
      <c r="A16" s="70"/>
      <c r="B16" s="70"/>
      <c r="C16" s="70"/>
      <c r="D16" s="70"/>
      <c r="E16" s="70"/>
      <c r="F16" s="70"/>
      <c r="G16" s="70"/>
      <c r="H16" s="70"/>
      <c r="I16" s="70"/>
      <c r="J16" s="70"/>
      <c r="K16" s="70"/>
      <c r="L16" s="70"/>
      <c r="M16" s="70"/>
      <c r="N16" s="70"/>
      <c r="O16" s="70"/>
      <c r="P16" s="70"/>
    </row>
    <row r="17" spans="1:19" s="23" customFormat="1" ht="15" customHeight="1" x14ac:dyDescent="0.2">
      <c r="A17" s="78" t="s">
        <v>29</v>
      </c>
      <c r="B17" s="78"/>
      <c r="C17" s="78"/>
      <c r="D17" s="78"/>
      <c r="E17" s="78"/>
      <c r="F17" s="78"/>
      <c r="G17" s="78"/>
      <c r="H17" s="78"/>
      <c r="I17" s="78"/>
      <c r="J17" s="78"/>
      <c r="K17" s="43"/>
      <c r="L17" s="41"/>
      <c r="M17" s="41"/>
      <c r="N17" s="41"/>
      <c r="O17" s="41"/>
      <c r="P17" s="41"/>
    </row>
    <row r="18" spans="1:19" s="23" customFormat="1" ht="15" customHeight="1" x14ac:dyDescent="0.2">
      <c r="A18" s="44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1"/>
      <c r="M18" s="1"/>
      <c r="N18" s="1"/>
      <c r="O18" s="1"/>
      <c r="P18" s="41"/>
    </row>
    <row r="19" spans="1:19" s="23" customFormat="1" ht="15" customHeight="1" x14ac:dyDescent="0.25">
      <c r="A19" s="79"/>
      <c r="B19" s="79"/>
      <c r="C19" s="79"/>
      <c r="D19" s="79"/>
      <c r="E19" s="79"/>
      <c r="F19" s="80"/>
      <c r="G19" s="80"/>
      <c r="H19" s="44"/>
      <c r="I19" s="44"/>
      <c r="J19" s="44"/>
      <c r="K19" s="44"/>
      <c r="L19" s="1"/>
      <c r="M19" s="1"/>
      <c r="N19" s="1"/>
      <c r="O19" s="1"/>
      <c r="P19" s="41"/>
    </row>
    <row r="20" spans="1:19" x14ac:dyDescent="0.2">
      <c r="A20" s="45"/>
      <c r="B20" s="45"/>
      <c r="C20" s="45"/>
      <c r="D20" s="45"/>
      <c r="E20" s="45"/>
      <c r="F20" s="44"/>
      <c r="G20" s="44"/>
      <c r="H20" s="44"/>
      <c r="I20" s="44"/>
      <c r="J20" s="44"/>
      <c r="K20" s="44"/>
      <c r="R20" s="23"/>
      <c r="S20" s="32"/>
    </row>
    <row r="21" spans="1:19" s="23" customFormat="1" x14ac:dyDescent="0.2">
      <c r="A21" s="47" t="s">
        <v>23</v>
      </c>
      <c r="B21" s="47"/>
      <c r="C21" s="48"/>
      <c r="D21" s="48"/>
      <c r="E21" s="48"/>
      <c r="F21" s="77" t="s">
        <v>19</v>
      </c>
      <c r="G21" s="77"/>
      <c r="H21" s="77"/>
      <c r="I21" s="77"/>
      <c r="J21" s="47" t="s">
        <v>24</v>
      </c>
      <c r="K21" s="44"/>
      <c r="L21" s="1"/>
      <c r="M21" s="1"/>
      <c r="N21" s="1"/>
      <c r="O21" s="1"/>
      <c r="P21" s="24"/>
      <c r="R21" s="1"/>
      <c r="S21" s="32"/>
    </row>
    <row r="22" spans="1:19" x14ac:dyDescent="0.2">
      <c r="A22" s="81"/>
      <c r="B22" s="81"/>
      <c r="C22" s="73"/>
      <c r="D22" s="73"/>
      <c r="E22" s="73"/>
      <c r="F22" s="73"/>
      <c r="G22" s="15"/>
      <c r="H22" s="82"/>
      <c r="I22" s="82"/>
    </row>
    <row r="23" spans="1:19" x14ac:dyDescent="0.2">
      <c r="B23" s="16"/>
      <c r="C23" s="73"/>
      <c r="D23" s="73"/>
      <c r="E23" s="73"/>
      <c r="F23" s="73"/>
      <c r="G23" s="15"/>
    </row>
  </sheetData>
  <sheetProtection formatCells="0" insertRows="0" deleteRows="0"/>
  <mergeCells count="25">
    <mergeCell ref="C23:F23"/>
    <mergeCell ref="L7:N7"/>
    <mergeCell ref="F21:I21"/>
    <mergeCell ref="A17:J17"/>
    <mergeCell ref="A19:G19"/>
    <mergeCell ref="A22:B22"/>
    <mergeCell ref="C22:F22"/>
    <mergeCell ref="H22:I22"/>
    <mergeCell ref="O7:O8"/>
    <mergeCell ref="A15:J15"/>
    <mergeCell ref="A16:P16"/>
    <mergeCell ref="P7:P8"/>
    <mergeCell ref="H7:H8"/>
    <mergeCell ref="A7:A8"/>
    <mergeCell ref="B7:B8"/>
    <mergeCell ref="I7:I8"/>
    <mergeCell ref="J7:J8"/>
    <mergeCell ref="K7:K8"/>
    <mergeCell ref="A1:K1"/>
    <mergeCell ref="A2:K2"/>
    <mergeCell ref="A3:K3"/>
    <mergeCell ref="B4:K4"/>
    <mergeCell ref="C7:F7"/>
    <mergeCell ref="G7:G8"/>
    <mergeCell ref="B6:M6"/>
  </mergeCells>
  <conditionalFormatting sqref="N13:N14 N10">
    <cfRule type="cellIs" dxfId="0" priority="2" operator="greaterThan">
      <formula>0.33</formula>
    </cfRule>
  </conditionalFormatting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Обосн.НМЦК от 100т.р.(к сл.зап)</vt:lpstr>
      <vt:lpstr>'Обосн.НМЦК от 100т.р.(к сл.зап)'!Область_печати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Дмитрий  Рудь</dc:creator>
  <cp:lastModifiedBy>Саночкин Геннадий Алексеевич</cp:lastModifiedBy>
  <cp:lastPrinted>2018-11-08T12:08:15Z</cp:lastPrinted>
  <dcterms:created xsi:type="dcterms:W3CDTF">2016-05-13T09:47:52Z</dcterms:created>
  <dcterms:modified xsi:type="dcterms:W3CDTF">2026-05-06T13:43:55Z</dcterms:modified>
</cp:coreProperties>
</file>