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Мякинина А.В. - ОГЗ\Контракты\2026\Орг. отдел\Инф. освещение ВЫБОРЫ ЭМ 2\"/>
    </mc:Choice>
  </mc:AlternateContent>
  <xr:revisionPtr revIDLastSave="0" documentId="13_ncr:1_{3DBDE009-CCB8-4CE9-8D72-B05C97771423}" xr6:coauthVersionLast="36" xr6:coauthVersionMax="36" xr10:uidLastSave="{00000000-0000-0000-0000-000000000000}"/>
  <bookViews>
    <workbookView xWindow="5205" yWindow="3090" windowWidth="17280" windowHeight="8880" xr2:uid="{00000000-000D-0000-FFFF-FFFF00000000}"/>
  </bookViews>
  <sheets>
    <sheet name="Sheet1" sheetId="1" r:id="rId1"/>
  </sheets>
  <definedNames>
    <definedName name="_xlnm.Print_Titles" localSheetId="0">Sheet1!$7:$8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l="1"/>
  <c r="N10" i="1" l="1"/>
  <c r="N11" i="1"/>
  <c r="L10" i="1" l="1"/>
  <c r="L11" i="1"/>
  <c r="O9" i="1"/>
  <c r="O11" i="1" l="1"/>
  <c r="O10" i="1"/>
  <c r="L9" i="1"/>
  <c r="M9" i="1" s="1"/>
  <c r="O12" i="1" l="1"/>
  <c r="M11" i="1"/>
  <c r="M10" i="1"/>
</calcChain>
</file>

<file path=xl/sharedStrings.xml><?xml version="1.0" encoding="utf-8"?>
<sst xmlns="http://schemas.openxmlformats.org/spreadsheetml/2006/main" count="44" uniqueCount="37">
  <si>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</si>
  <si>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</si>
  <si>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</si>
  <si>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</si>
  <si>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</si>
  <si>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</si>
  <si>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</si>
  <si>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</si>
  <si>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</si>
  <si>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</si>
  <si>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</si>
  <si>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</si>
  <si>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</si>
  <si>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</si>
  <si>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</si>
  <si>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</si>
  <si>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</si>
  <si>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</si>
  <si>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</si>
  <si>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</si>
  <si>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</si>
  <si>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</si>
  <si>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>Минимальная цена (руб.)</t>
  </si>
  <si>
    <t>На основании проведенного анализа рынка и расчетов, НМЦК(ЦК) составляет: 340 000,00 рублей</t>
  </si>
  <si>
    <t>Дата подготовки обоснования НМЦК: 20.04.2026</t>
  </si>
  <si>
    <t>Начальник отдела организационной работы
и взаимодействия с ОМСУ администрации Адмиралтейского района Санкт-Петербурга</t>
  </si>
  <si>
    <t>/М.В.Москалькова</t>
  </si>
  <si>
    <t>18.12.19.190</t>
  </si>
  <si>
    <t>цена источника 1 (от 30.03.2026
№ 01-24/26-10)</t>
  </si>
  <si>
    <t xml:space="preserve">цена источника 2 (от 30.03.2026
№ 01-24/26-11) </t>
  </si>
  <si>
    <t xml:space="preserve">цена источника 3
(от 30.03.2026
№ 01-24/26-12) </t>
  </si>
  <si>
    <t>Услуги по изготовлению и поставке плаката А4</t>
  </si>
  <si>
    <t>Услуги по изготовлению и поставке плаката А3</t>
  </si>
  <si>
    <t>Услуги по изготовлению и поставке листовки А5</t>
  </si>
  <si>
    <t xml:space="preserve">УТВЕРЖДАЮ
Первый заместитель главы администрации 
Адмиралтейского района 
Санкт-Петербурга 
______________ П.А. Бабаева
«___» _______ 2026 год
</t>
  </si>
  <si>
    <t xml:space="preserve">Оказание услуг по изготовлению и поставке печатной продукции для информирования населения о месте и времени встреч депутатов Законодательного Собрания Санкт-Петербурга, избранных по избирательным округам, расположенным
на территории Адмиралтейского района Санкт-Петербурга
</t>
  </si>
  <si>
    <t>Усл. 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</si>
</sst>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2" xfId="0" applyFont="1" applyBorder="1"/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" fontId="1" fillId="0" borderId="0" xfId="0" applyNumberFormat="1" applyFont="1"/>
    <xf numFmtId="3" fontId="1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/>
    <xf numFmtId="3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6" fillId="0" borderId="2" xfId="0" applyFont="1" applyBorder="1" applyAlignment="1">
      <alignment horizontal="center" vertical="top"/>
    </xf>
    <xf numFmtId="0" fontId="1" fillId="0" borderId="0" xfId="0" applyFont="1" applyFill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vertical="top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0" xfId="0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987879</xdr:colOff>
      <xdr:row>5</xdr:row>
      <xdr:rowOff>91212</xdr:rowOff>
    </xdr:from>
    <xdr:to>
      <xdr:col>5</xdr:col>
      <xdr:colOff>574942</xdr:colOff>
      <xdr:row>6</xdr:row>
      <xdr:rowOff>61375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4022272" y="5207498"/>
              <a:ext cx="3206563" cy="17254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="" xmlns:a16="http://schemas.microsoft.com/office/drawing/2014/main" xmlns:a14="http://schemas.microsoft.com/office/drawing/2010/main" id="{8AB3A012-7C61-C543-97BA-7D3D36847688}"/>
                </a:ext>
              </a:extLst>
            </xdr:cNvPr>
            <xdr:cNvSpPr txBox="1"/>
          </xdr:nvSpPr>
          <xdr:spPr>
            <a:xfrm>
              <a:off x="4022272" y="5207498"/>
              <a:ext cx="3206563" cy="17254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129969</xdr:colOff>
      <xdr:row>5</xdr:row>
      <xdr:rowOff>63749</xdr:rowOff>
    </xdr:from>
    <xdr:to>
      <xdr:col>2</xdr:col>
      <xdr:colOff>320469</xdr:colOff>
      <xdr:row>6</xdr:row>
      <xdr:rowOff>33912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29969" y="5180035"/>
              <a:ext cx="3224893" cy="17254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="" xmlns:a16="http://schemas.microsoft.com/office/drawing/2014/main" xmlns:a14="http://schemas.microsoft.com/office/drawing/2010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29969" y="5180035"/>
              <a:ext cx="3224893" cy="17254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654070</xdr:colOff>
      <xdr:row>5</xdr:row>
      <xdr:rowOff>172607</xdr:rowOff>
    </xdr:from>
    <xdr:to>
      <xdr:col>8</xdr:col>
      <xdr:colOff>946169</xdr:colOff>
      <xdr:row>6</xdr:row>
      <xdr:rowOff>142770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8056356" y="5288893"/>
              <a:ext cx="3217634" cy="17254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="" xmlns:a16="http://schemas.microsoft.com/office/drawing/2014/main" xmlns:a14="http://schemas.microsoft.com/office/drawing/2010/main" id="{83BD8224-69C9-6141-96AB-27DD541F3620}"/>
                </a:ext>
              </a:extLst>
            </xdr:cNvPr>
            <xdr:cNvSpPr txBox="1"/>
          </xdr:nvSpPr>
          <xdr:spPr>
            <a:xfrm>
              <a:off x="8056356" y="5288893"/>
              <a:ext cx="3217634" cy="17254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9"/>
  <sheetViews>
    <sheetView tabSelected="1" zoomScale="70" zoomScaleNormal="70" workbookViewId="0"/>
  </sheetViews>
  <sheetFormatPr defaultColWidth="10.875" defaultRowHeight="15.75" x14ac:dyDescent="0.25"/>
  <cols>
    <col min="1" max="1" width="3.875" style="2" customWidth="1"/>
    <col min="2" max="2" width="35.875" style="1" customWidth="1"/>
    <col min="3" max="3" width="15.875" style="1" customWidth="1"/>
    <col min="4" max="4" width="18.625" style="1" customWidth="1"/>
    <col min="5" max="5" width="13" style="1" customWidth="1"/>
    <col min="6" max="6" width="9.875" style="1" customWidth="1"/>
    <col min="7" max="7" width="18.375" style="1" customWidth="1"/>
    <col min="8" max="8" width="20" style="1" customWidth="1"/>
    <col min="9" max="10" width="18.875" style="1" customWidth="1"/>
    <col min="11" max="11" width="13.875" style="1" customWidth="1"/>
    <col min="12" max="12" width="19.875" style="1" customWidth="1"/>
    <col min="13" max="14" width="15.875" style="1" customWidth="1"/>
    <col min="15" max="15" width="18.875" style="1" customWidth="1"/>
    <col min="16" max="16" width="10.875" style="1"/>
    <col min="17" max="17" width="13.25" style="1" customWidth="1"/>
    <col min="18" max="16384" width="10.875" style="1"/>
  </cols>
  <sheetData>
    <row r="1" spans="1:17" ht="216" customHeight="1" x14ac:dyDescent="0.25">
      <c r="L1" s="26" t="s">
        <v>34</v>
      </c>
      <c r="M1" s="26"/>
      <c r="N1" s="26"/>
      <c r="O1" s="26"/>
    </row>
    <row r="2" spans="1:17" ht="54.75" customHeight="1" x14ac:dyDescent="0.25">
      <c r="A2" s="37" t="s">
        <v>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7" ht="36" customHeight="1" x14ac:dyDescent="0.25">
      <c r="A3" s="38" t="s">
        <v>8</v>
      </c>
      <c r="B3" s="38"/>
      <c r="C3" s="39" t="s">
        <v>35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</row>
    <row r="4" spans="1:17" ht="69.95" customHeight="1" x14ac:dyDescent="0.25">
      <c r="A4" s="24" t="s">
        <v>9</v>
      </c>
      <c r="B4" s="24"/>
      <c r="C4" s="19" t="s">
        <v>18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7" ht="25.5" x14ac:dyDescent="0.25">
      <c r="A5" s="21" t="s">
        <v>21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</row>
    <row r="6" spans="1:17" ht="138" customHeight="1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 spans="1:17" ht="20.100000000000001" customHeight="1" x14ac:dyDescent="0.25">
      <c r="A7" s="23" t="s">
        <v>0</v>
      </c>
      <c r="B7" s="23" t="s">
        <v>1</v>
      </c>
      <c r="C7" s="23"/>
      <c r="D7" s="23" t="s">
        <v>2</v>
      </c>
      <c r="E7" s="25" t="s">
        <v>3</v>
      </c>
      <c r="F7" s="23" t="s">
        <v>4</v>
      </c>
      <c r="G7" s="25" t="s">
        <v>6</v>
      </c>
      <c r="H7" s="25"/>
      <c r="I7" s="25"/>
      <c r="J7" s="25"/>
      <c r="K7" s="25"/>
      <c r="L7" s="25" t="s">
        <v>14</v>
      </c>
      <c r="M7" s="25" t="s">
        <v>5</v>
      </c>
      <c r="N7" s="25" t="s">
        <v>22</v>
      </c>
      <c r="O7" s="25" t="s">
        <v>16</v>
      </c>
    </row>
    <row r="8" spans="1:17" ht="71.25" customHeight="1" x14ac:dyDescent="0.25">
      <c r="A8" s="23"/>
      <c r="B8" s="23"/>
      <c r="C8" s="23"/>
      <c r="D8" s="23"/>
      <c r="E8" s="25"/>
      <c r="F8" s="23"/>
      <c r="G8" s="9" t="s">
        <v>28</v>
      </c>
      <c r="H8" s="9" t="s">
        <v>29</v>
      </c>
      <c r="I8" s="9" t="s">
        <v>30</v>
      </c>
      <c r="J8" s="9" t="s">
        <v>17</v>
      </c>
      <c r="K8" s="9" t="s">
        <v>20</v>
      </c>
      <c r="L8" s="25"/>
      <c r="M8" s="25"/>
      <c r="N8" s="25"/>
      <c r="O8" s="23"/>
    </row>
    <row r="9" spans="1:17" ht="47.25" customHeight="1" x14ac:dyDescent="0.25">
      <c r="A9" s="4">
        <v>1</v>
      </c>
      <c r="B9" s="35" t="s">
        <v>31</v>
      </c>
      <c r="C9" s="36"/>
      <c r="D9" s="4" t="s">
        <v>27</v>
      </c>
      <c r="E9" s="10" t="s">
        <v>36</v>
      </c>
      <c r="F9" s="8">
        <v>40000</v>
      </c>
      <c r="G9" s="5">
        <v>7</v>
      </c>
      <c r="H9" s="6">
        <v>5.5</v>
      </c>
      <c r="I9" s="6">
        <v>6.5</v>
      </c>
      <c r="J9" s="6" t="s">
        <v>19</v>
      </c>
      <c r="K9" s="15">
        <v>3</v>
      </c>
      <c r="L9" s="16">
        <f>ROUND(SQRT(((SUM((POWER(G9-N9,2)),(POWER(H9-N9,2)),(POWER(I9-N9,2)))/(K9-1)))),4)</f>
        <v>1.2747999999999999</v>
      </c>
      <c r="M9" s="17">
        <f>ROUND((L9*100)/N9,2)</f>
        <v>23.18</v>
      </c>
      <c r="N9" s="18">
        <f>MIN(G9:I9)</f>
        <v>5.5</v>
      </c>
      <c r="O9" s="18">
        <f>ROUND(N9*F9,2)</f>
        <v>220000</v>
      </c>
    </row>
    <row r="10" spans="1:17" ht="58.5" customHeight="1" x14ac:dyDescent="0.25">
      <c r="A10" s="4">
        <v>2</v>
      </c>
      <c r="B10" s="35" t="s">
        <v>32</v>
      </c>
      <c r="C10" s="36"/>
      <c r="D10" s="4" t="s">
        <v>27</v>
      </c>
      <c r="E10" s="10" t="s">
        <v>36</v>
      </c>
      <c r="F10" s="8">
        <v>5000</v>
      </c>
      <c r="G10" s="5">
        <v>8</v>
      </c>
      <c r="H10" s="6">
        <v>7</v>
      </c>
      <c r="I10" s="6">
        <v>7.5</v>
      </c>
      <c r="J10" s="6" t="s">
        <v>19</v>
      </c>
      <c r="K10" s="15">
        <v>3</v>
      </c>
      <c r="L10" s="16">
        <f t="shared" ref="L10:L11" si="0">ROUND(SQRT(((SUM((POWER(G10-N10,2)),(POWER(H10-N10,2)),(POWER(I10-N10,2)))/(K10-1)))),4)</f>
        <v>0.79059999999999997</v>
      </c>
      <c r="M10" s="17">
        <f t="shared" ref="M10:M11" si="1">ROUND((L10*100)/N10,2)</f>
        <v>11.29</v>
      </c>
      <c r="N10" s="18">
        <f t="shared" ref="N10:N11" si="2">MIN(G10:I10)</f>
        <v>7</v>
      </c>
      <c r="O10" s="18">
        <f t="shared" ref="O10:O11" si="3">ROUND(N10*F10,2)</f>
        <v>35000</v>
      </c>
    </row>
    <row r="11" spans="1:17" ht="50.25" customHeight="1" x14ac:dyDescent="0.25">
      <c r="A11" s="4">
        <v>3</v>
      </c>
      <c r="B11" s="35" t="s">
        <v>33</v>
      </c>
      <c r="C11" s="36"/>
      <c r="D11" s="4" t="s">
        <v>27</v>
      </c>
      <c r="E11" s="10" t="s">
        <v>36</v>
      </c>
      <c r="F11" s="8">
        <v>50000</v>
      </c>
      <c r="G11" s="5">
        <v>2.5</v>
      </c>
      <c r="H11" s="6">
        <v>1.7</v>
      </c>
      <c r="I11" s="6">
        <v>2.2000000000000002</v>
      </c>
      <c r="J11" s="6" t="s">
        <v>19</v>
      </c>
      <c r="K11" s="15">
        <v>3</v>
      </c>
      <c r="L11" s="16">
        <f t="shared" si="0"/>
        <v>0.66710000000000003</v>
      </c>
      <c r="M11" s="17">
        <f t="shared" si="1"/>
        <v>39.24</v>
      </c>
      <c r="N11" s="18">
        <f t="shared" si="2"/>
        <v>1.7</v>
      </c>
      <c r="O11" s="18">
        <f t="shared" si="3"/>
        <v>85000</v>
      </c>
    </row>
    <row r="12" spans="1:17" ht="26.25" customHeight="1" x14ac:dyDescent="0.25">
      <c r="A12" s="13"/>
      <c r="B12" s="14"/>
      <c r="C12" s="14"/>
      <c r="D12" s="14"/>
      <c r="E12" s="14"/>
      <c r="F12" s="11"/>
      <c r="G12" s="12"/>
      <c r="H12" s="12"/>
      <c r="I12" s="12"/>
      <c r="J12" s="12"/>
      <c r="K12" s="3"/>
      <c r="L12" s="3" t="s">
        <v>15</v>
      </c>
      <c r="M12" s="3"/>
      <c r="N12" s="4" t="s">
        <v>10</v>
      </c>
      <c r="O12" s="5">
        <f>ROUND(SUM(O9:O11),2)</f>
        <v>340000</v>
      </c>
      <c r="Q12" s="7"/>
    </row>
    <row r="13" spans="1:17" ht="39.950000000000003" customHeight="1" x14ac:dyDescent="0.25">
      <c r="A13" s="33" t="s">
        <v>23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4" t="s">
        <v>15</v>
      </c>
      <c r="O13" s="34"/>
    </row>
    <row r="14" spans="1:17" ht="15" customHeight="1" x14ac:dyDescent="0.25">
      <c r="A14" s="30" t="s">
        <v>24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</row>
    <row r="15" spans="1:17" ht="15" customHeight="1" x14ac:dyDescent="0.25">
      <c r="A15" s="31" t="s">
        <v>11</v>
      </c>
      <c r="B15" s="31"/>
      <c r="C15" s="31"/>
    </row>
    <row r="16" spans="1:17" ht="57" customHeight="1" x14ac:dyDescent="0.25">
      <c r="A16" s="27" t="s">
        <v>25</v>
      </c>
      <c r="B16" s="28"/>
      <c r="C16" s="28"/>
      <c r="D16" s="28"/>
    </row>
    <row r="17" spans="1:4" ht="15" customHeight="1" x14ac:dyDescent="0.25">
      <c r="A17" s="29" t="s">
        <v>12</v>
      </c>
      <c r="B17" s="29"/>
      <c r="C17" s="29"/>
      <c r="D17" s="29"/>
    </row>
    <row r="18" spans="1:4" ht="20.100000000000001" customHeight="1" x14ac:dyDescent="0.25">
      <c r="A18" s="32" t="s">
        <v>26</v>
      </c>
      <c r="B18" s="32"/>
      <c r="C18" s="32"/>
      <c r="D18" s="32"/>
    </row>
    <row r="19" spans="1:4" ht="15" customHeight="1" x14ac:dyDescent="0.25">
      <c r="A19" s="29" t="s">
        <v>13</v>
      </c>
      <c r="B19" s="29"/>
      <c r="C19" s="29"/>
      <c r="D19" s="29"/>
    </row>
  </sheetData>
  <mergeCells count="28">
    <mergeCell ref="L1:O1"/>
    <mergeCell ref="A16:D16"/>
    <mergeCell ref="A7:A8"/>
    <mergeCell ref="A19:D19"/>
    <mergeCell ref="A14:O14"/>
    <mergeCell ref="A15:C15"/>
    <mergeCell ref="A18:D18"/>
    <mergeCell ref="A17:D17"/>
    <mergeCell ref="A13:O13"/>
    <mergeCell ref="G7:K7"/>
    <mergeCell ref="B9:C9"/>
    <mergeCell ref="B10:C10"/>
    <mergeCell ref="B11:C11"/>
    <mergeCell ref="A2:O2"/>
    <mergeCell ref="A3:B3"/>
    <mergeCell ref="C3:O3"/>
    <mergeCell ref="C4:O4"/>
    <mergeCell ref="A5:O5"/>
    <mergeCell ref="A6:O6"/>
    <mergeCell ref="D7:D8"/>
    <mergeCell ref="A4:B4"/>
    <mergeCell ref="B7:C8"/>
    <mergeCell ref="L7:L8"/>
    <mergeCell ref="M7:M8"/>
    <mergeCell ref="N7:N8"/>
    <mergeCell ref="O7:O8"/>
    <mergeCell ref="F7:F8"/>
    <mergeCell ref="E7:E8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Глухих Анастасия Витальевна</cp:lastModifiedBy>
  <cp:lastPrinted>2026-04-20T11:35:56Z</cp:lastPrinted>
  <dcterms:created xsi:type="dcterms:W3CDTF">2023-02-03T13:24:35Z</dcterms:created>
  <dcterms:modified xsi:type="dcterms:W3CDTF">2026-05-07T06:42:19Z</dcterms:modified>
</cp:coreProperties>
</file>